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7470" windowHeight="2685" activeTab="1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3" i="4"/>
  <c r="G54" i="4"/>
  <c r="E54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3" i="4"/>
  <c r="C54" i="4"/>
  <c r="E45" i="3"/>
  <c r="G2" i="3"/>
  <c r="E4" i="3"/>
  <c r="F4" i="3"/>
  <c r="F4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25" i="3"/>
  <c r="G22" i="5"/>
  <c r="I21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E5" i="3"/>
  <c r="F5" i="3" s="1"/>
  <c r="I5" i="3" s="1"/>
  <c r="E6" i="3"/>
  <c r="F6" i="3" s="1"/>
  <c r="I6" i="3" s="1"/>
  <c r="E7" i="3"/>
  <c r="F7" i="3" s="1"/>
  <c r="I7" i="3" s="1"/>
  <c r="E8" i="3"/>
  <c r="F8" i="3" s="1"/>
  <c r="I8" i="3" s="1"/>
  <c r="E9" i="3"/>
  <c r="F9" i="3" s="1"/>
  <c r="I9" i="3" s="1"/>
  <c r="E10" i="3"/>
  <c r="F10" i="3"/>
  <c r="I10" i="3" s="1"/>
  <c r="E11" i="3"/>
  <c r="F11" i="3" s="1"/>
  <c r="I11" i="3" s="1"/>
  <c r="E12" i="3"/>
  <c r="F12" i="3" s="1"/>
  <c r="I12" i="3" s="1"/>
  <c r="E13" i="3"/>
  <c r="F13" i="3" s="1"/>
  <c r="I13" i="3" s="1"/>
  <c r="E14" i="3"/>
  <c r="F14" i="3" s="1"/>
  <c r="I14" i="3" s="1"/>
  <c r="E15" i="3"/>
  <c r="F15" i="3" s="1"/>
  <c r="I15" i="3" s="1"/>
  <c r="E16" i="3"/>
  <c r="F16" i="3" s="1"/>
  <c r="I16" i="3" s="1"/>
  <c r="E17" i="3"/>
  <c r="F17" i="3" s="1"/>
  <c r="I17" i="3" s="1"/>
  <c r="E18" i="3"/>
  <c r="F18" i="3"/>
  <c r="I18" i="3" s="1"/>
  <c r="E19" i="3"/>
  <c r="F19" i="3" s="1"/>
  <c r="I19" i="3" s="1"/>
  <c r="I40" i="5"/>
  <c r="E32" i="5"/>
  <c r="E40" i="5"/>
  <c r="I12" i="5"/>
  <c r="I20" i="5"/>
  <c r="E12" i="5"/>
  <c r="E20" i="5"/>
  <c r="H40" i="5"/>
  <c r="I28" i="5" s="1"/>
  <c r="F40" i="5"/>
  <c r="G27" i="5"/>
  <c r="D40" i="5"/>
  <c r="E26" i="5" s="1"/>
  <c r="B40" i="5"/>
  <c r="C25" i="5"/>
  <c r="H20" i="5"/>
  <c r="I6" i="5" s="1"/>
  <c r="F20" i="5"/>
  <c r="G7" i="5"/>
  <c r="D20" i="5"/>
  <c r="E6" i="5" s="1"/>
  <c r="B20" i="5"/>
  <c r="C5" i="5"/>
  <c r="E46" i="3"/>
  <c r="D61" i="3"/>
  <c r="F60" i="3"/>
  <c r="E60" i="3"/>
  <c r="F59" i="3"/>
  <c r="E59" i="3"/>
  <c r="F58" i="3"/>
  <c r="E58" i="3"/>
  <c r="F57" i="3"/>
  <c r="E57" i="3"/>
  <c r="F56" i="3"/>
  <c r="E56" i="3"/>
  <c r="F55" i="3"/>
  <c r="E55" i="3"/>
  <c r="F54" i="3"/>
  <c r="E54" i="3"/>
  <c r="F53" i="3"/>
  <c r="E53" i="3"/>
  <c r="F52" i="3"/>
  <c r="E52" i="3"/>
  <c r="F51" i="3"/>
  <c r="E51" i="3"/>
  <c r="F50" i="3"/>
  <c r="E50" i="3"/>
  <c r="F49" i="3"/>
  <c r="E49" i="3"/>
  <c r="F48" i="3"/>
  <c r="E48" i="3"/>
  <c r="F47" i="3"/>
  <c r="E47" i="3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4" i="2"/>
  <c r="D21" i="2" s="1"/>
  <c r="I4" i="1"/>
  <c r="I5" i="1"/>
  <c r="I6" i="1"/>
  <c r="I243" i="1" s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3" i="1"/>
  <c r="H4" i="1"/>
  <c r="H5" i="1"/>
  <c r="H248" i="1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3" i="1"/>
  <c r="H244" i="1" s="1"/>
  <c r="G4" i="1"/>
  <c r="G243" i="1" s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3" i="1"/>
  <c r="G248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3" i="1"/>
  <c r="F1" i="1" s="1"/>
  <c r="G244" i="1"/>
  <c r="C20" i="5"/>
  <c r="C16" i="5"/>
  <c r="C12" i="5"/>
  <c r="C8" i="5"/>
  <c r="E4" i="5"/>
  <c r="E17" i="5"/>
  <c r="E13" i="5"/>
  <c r="E9" i="5"/>
  <c r="E5" i="5"/>
  <c r="G18" i="5"/>
  <c r="G14" i="5"/>
  <c r="G10" i="5"/>
  <c r="G6" i="5"/>
  <c r="I19" i="5"/>
  <c r="I15" i="5"/>
  <c r="I11" i="5"/>
  <c r="I7" i="5"/>
  <c r="C40" i="5"/>
  <c r="C36" i="5"/>
  <c r="C32" i="5"/>
  <c r="C28" i="5"/>
  <c r="E24" i="5"/>
  <c r="E37" i="5"/>
  <c r="E33" i="5"/>
  <c r="E29" i="5"/>
  <c r="E25" i="5"/>
  <c r="G38" i="5"/>
  <c r="G34" i="5"/>
  <c r="G30" i="5"/>
  <c r="G26" i="5"/>
  <c r="I39" i="5"/>
  <c r="I35" i="5"/>
  <c r="I31" i="5"/>
  <c r="I27" i="5"/>
  <c r="F244" i="1"/>
  <c r="I248" i="1"/>
  <c r="D20" i="2"/>
  <c r="C19" i="5"/>
  <c r="C15" i="5"/>
  <c r="C11" i="5"/>
  <c r="C7" i="5"/>
  <c r="G4" i="5"/>
  <c r="G17" i="5"/>
  <c r="G13" i="5"/>
  <c r="G9" i="5"/>
  <c r="G5" i="5"/>
  <c r="C39" i="5"/>
  <c r="C35" i="5"/>
  <c r="C31" i="5"/>
  <c r="C27" i="5"/>
  <c r="G24" i="5"/>
  <c r="G37" i="5"/>
  <c r="G33" i="5"/>
  <c r="G29" i="5"/>
  <c r="G25" i="5"/>
  <c r="I38" i="5"/>
  <c r="I34" i="5"/>
  <c r="I30" i="5"/>
  <c r="I26" i="5"/>
  <c r="F248" i="1"/>
  <c r="C18" i="5"/>
  <c r="C14" i="5"/>
  <c r="C10" i="5"/>
  <c r="C6" i="5"/>
  <c r="E19" i="5"/>
  <c r="E15" i="5"/>
  <c r="E11" i="5"/>
  <c r="G20" i="5"/>
  <c r="G16" i="5"/>
  <c r="G12" i="5"/>
  <c r="G8" i="5"/>
  <c r="I4" i="5"/>
  <c r="I17" i="5"/>
  <c r="I13" i="5"/>
  <c r="I9" i="5"/>
  <c r="C38" i="5"/>
  <c r="C34" i="5"/>
  <c r="C30" i="5"/>
  <c r="C26" i="5"/>
  <c r="E39" i="5"/>
  <c r="E35" i="5"/>
  <c r="E31" i="5"/>
  <c r="G40" i="5"/>
  <c r="G36" i="5"/>
  <c r="G32" i="5"/>
  <c r="G28" i="5"/>
  <c r="I24" i="5"/>
  <c r="I37" i="5"/>
  <c r="I33" i="5"/>
  <c r="I29" i="5"/>
  <c r="C4" i="5"/>
  <c r="C17" i="5"/>
  <c r="C13" i="5"/>
  <c r="C9" i="5"/>
  <c r="G19" i="5"/>
  <c r="G15" i="5"/>
  <c r="G11" i="5"/>
  <c r="C24" i="5"/>
  <c r="C37" i="5"/>
  <c r="C33" i="5"/>
  <c r="C29" i="5"/>
  <c r="G39" i="5"/>
  <c r="G35" i="5"/>
  <c r="G31" i="5"/>
  <c r="F21" i="3" l="1"/>
  <c r="F20" i="3"/>
  <c r="I4" i="3"/>
  <c r="H243" i="1"/>
  <c r="E18" i="5"/>
  <c r="E10" i="5"/>
  <c r="I18" i="5"/>
  <c r="I10" i="5"/>
  <c r="E38" i="5"/>
  <c r="E30" i="5"/>
  <c r="I36" i="5"/>
  <c r="G245" i="1"/>
  <c r="H245" i="1"/>
  <c r="I244" i="1"/>
  <c r="I245" i="1"/>
  <c r="F243" i="1"/>
  <c r="E7" i="5"/>
  <c r="I5" i="5"/>
  <c r="E27" i="5"/>
  <c r="I25" i="5"/>
  <c r="E16" i="5"/>
  <c r="E8" i="5"/>
  <c r="I16" i="5"/>
  <c r="I8" i="5"/>
  <c r="E36" i="5"/>
  <c r="E28" i="5"/>
  <c r="I32" i="5"/>
  <c r="F245" i="1"/>
  <c r="E14" i="5"/>
  <c r="I14" i="5"/>
  <c r="E34" i="5"/>
</calcChain>
</file>

<file path=xl/sharedStrings.xml><?xml version="1.0" encoding="utf-8"?>
<sst xmlns="http://schemas.openxmlformats.org/spreadsheetml/2006/main" count="170" uniqueCount="81">
  <si>
    <t>adrenal</t>
  </si>
  <si>
    <t>adipose</t>
  </si>
  <si>
    <t>brain</t>
  </si>
  <si>
    <t>breast</t>
  </si>
  <si>
    <t>colon</t>
  </si>
  <si>
    <t>heart</t>
  </si>
  <si>
    <t>kidney</t>
  </si>
  <si>
    <t>liver</t>
  </si>
  <si>
    <t>lymph</t>
  </si>
  <si>
    <t>Lung</t>
  </si>
  <si>
    <t>ovary</t>
  </si>
  <si>
    <t>prostate</t>
  </si>
  <si>
    <t>skel_muscle</t>
  </si>
  <si>
    <t>testes</t>
  </si>
  <si>
    <t>thyroid</t>
  </si>
  <si>
    <t>white_blood</t>
  </si>
  <si>
    <t>Similar</t>
  </si>
  <si>
    <t>NA</t>
  </si>
  <si>
    <t>Variable</t>
  </si>
  <si>
    <t>Switch</t>
  </si>
  <si>
    <t>Min</t>
  </si>
  <si>
    <t>Max</t>
  </si>
  <si>
    <t>Average</t>
  </si>
  <si>
    <t>"3-8"</t>
  </si>
  <si>
    <t>"1-14"</t>
  </si>
  <si>
    <t>"40-70"</t>
  </si>
  <si>
    <t>"20-35"</t>
  </si>
  <si>
    <t>Stdev</t>
  </si>
  <si>
    <t>"4-10"</t>
  </si>
  <si>
    <t>"4.5-7"</t>
  </si>
  <si>
    <t>"50-65"</t>
  </si>
  <si>
    <t>"25-34"</t>
  </si>
  <si>
    <t>All</t>
  </si>
  <si>
    <t>Expressed events</t>
  </si>
  <si>
    <t>lung</t>
  </si>
  <si>
    <t>Expressed</t>
  </si>
  <si>
    <t>Figure 4 - tissue AS landscape (W9.j)</t>
  </si>
  <si>
    <t>R=0 or R=1</t>
  </si>
  <si>
    <t>%Single variant</t>
  </si>
  <si>
    <t>=</t>
  </si>
  <si>
    <t>c</t>
  </si>
  <si>
    <t>j</t>
  </si>
  <si>
    <t>Total</t>
  </si>
  <si>
    <t>Genes</t>
  </si>
  <si>
    <t>Multi-transcript</t>
  </si>
  <si>
    <t>Transcripts</t>
  </si>
  <si>
    <t>Single-exon</t>
  </si>
  <si>
    <t>Multi-exon</t>
  </si>
  <si>
    <t>Avg #exons</t>
  </si>
  <si>
    <t>Supplement - intron read support</t>
  </si>
  <si>
    <t>Left</t>
  </si>
  <si>
    <t>Right</t>
  </si>
  <si>
    <t>Span</t>
  </si>
  <si>
    <t>19252 genes</t>
  </si>
  <si>
    <t>ENS-total</t>
  </si>
  <si>
    <t xml:space="preserve">ENSEMBL reference-based </t>
  </si>
  <si>
    <t>Total:</t>
  </si>
  <si>
    <t>known(c,=)</t>
  </si>
  <si>
    <t>New(j)</t>
  </si>
  <si>
    <t>INTRONS</t>
  </si>
  <si>
    <t>from span.novel/All</t>
  </si>
  <si>
    <t>known-X</t>
  </si>
  <si>
    <t>known-I</t>
  </si>
  <si>
    <t>novel-X</t>
  </si>
  <si>
    <t>novel-I</t>
  </si>
  <si>
    <t>EXONS</t>
  </si>
  <si>
    <t>known (Ensembl)</t>
  </si>
  <si>
    <t>known (Cufflinks)</t>
  </si>
  <si>
    <t># Reads</t>
  </si>
  <si>
    <t>Cufflinks:</t>
  </si>
  <si>
    <t>Multi-exon genes</t>
  </si>
  <si>
    <t>Txpts/Multi-exon gene</t>
  </si>
  <si>
    <t>Txpts/AS gene</t>
  </si>
  <si>
    <t>Supporting data - Figure 1, and Supplementary Figures/Tables S2 and S3</t>
  </si>
  <si>
    <t>Suppl. Figure S3 (B)</t>
  </si>
  <si>
    <t>Figure 1</t>
  </si>
  <si>
    <t>Cuffcompare - refmap (reference transcripts):</t>
  </si>
  <si>
    <t>Cuffcompare - tmap (predicted transfrags):</t>
  </si>
  <si>
    <t>Supplementary Figure S7: Read support for introns</t>
  </si>
  <si>
    <t>Supporting data for Figure 5</t>
  </si>
  <si>
    <t>Figure 3 - Tissue AS comparison (files W9.j)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</si>
</sst>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Verdana"/>
      <family val="2"/>
    </font>
    <font>
      <sz val="10"/>
      <color indexed="8"/>
      <name val="Arial Unicode MS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16" fontId="0" fillId="0" borderId="0" xfId="0" applyNumberFormat="1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0" fillId="0" borderId="0" xfId="0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Similar</c:v>
          </c:tx>
          <c:invertIfNegative val="0"/>
          <c:cat>
            <c:strRef>
              <c:f>Sheet1!$E$3:$E$242</c:f>
              <c:strCache>
                <c:ptCount val="226"/>
                <c:pt idx="0">
                  <c:v>adrenal</c:v>
                </c:pt>
                <c:pt idx="15">
                  <c:v>adipose</c:v>
                </c:pt>
                <c:pt idx="30">
                  <c:v>brain</c:v>
                </c:pt>
                <c:pt idx="45">
                  <c:v>breast</c:v>
                </c:pt>
                <c:pt idx="60">
                  <c:v>colon</c:v>
                </c:pt>
                <c:pt idx="75">
                  <c:v>heart</c:v>
                </c:pt>
                <c:pt idx="90">
                  <c:v>kidney</c:v>
                </c:pt>
                <c:pt idx="105">
                  <c:v>liver</c:v>
                </c:pt>
                <c:pt idx="120">
                  <c:v>Lung</c:v>
                </c:pt>
                <c:pt idx="135">
                  <c:v>lymph</c:v>
                </c:pt>
                <c:pt idx="150">
                  <c:v>ovary</c:v>
                </c:pt>
                <c:pt idx="165">
                  <c:v>prostate</c:v>
                </c:pt>
                <c:pt idx="180">
                  <c:v>skel_muscle</c:v>
                </c:pt>
                <c:pt idx="195">
                  <c:v>testes</c:v>
                </c:pt>
                <c:pt idx="210">
                  <c:v>thyroid</c:v>
                </c:pt>
                <c:pt idx="225">
                  <c:v>white_blood</c:v>
                </c:pt>
              </c:strCache>
            </c:strRef>
          </c:cat>
          <c:val>
            <c:numRef>
              <c:f>Sheet1!$A$3:$A$242</c:f>
              <c:numCache>
                <c:formatCode>General</c:formatCode>
                <c:ptCount val="240"/>
                <c:pt idx="0">
                  <c:v>8834</c:v>
                </c:pt>
                <c:pt idx="1">
                  <c:v>8043</c:v>
                </c:pt>
                <c:pt idx="2">
                  <c:v>8694</c:v>
                </c:pt>
                <c:pt idx="3">
                  <c:v>7564</c:v>
                </c:pt>
                <c:pt idx="4">
                  <c:v>8895</c:v>
                </c:pt>
                <c:pt idx="5">
                  <c:v>8428</c:v>
                </c:pt>
                <c:pt idx="6">
                  <c:v>7092</c:v>
                </c:pt>
                <c:pt idx="7">
                  <c:v>7295</c:v>
                </c:pt>
                <c:pt idx="8">
                  <c:v>7048</c:v>
                </c:pt>
                <c:pt idx="9">
                  <c:v>8888</c:v>
                </c:pt>
                <c:pt idx="10">
                  <c:v>8496</c:v>
                </c:pt>
                <c:pt idx="11">
                  <c:v>5679</c:v>
                </c:pt>
                <c:pt idx="12">
                  <c:v>8722</c:v>
                </c:pt>
                <c:pt idx="13">
                  <c:v>8539</c:v>
                </c:pt>
                <c:pt idx="14">
                  <c:v>7327</c:v>
                </c:pt>
                <c:pt idx="15">
                  <c:v>8834</c:v>
                </c:pt>
                <c:pt idx="16">
                  <c:v>8638</c:v>
                </c:pt>
                <c:pt idx="17">
                  <c:v>9486</c:v>
                </c:pt>
                <c:pt idx="18">
                  <c:v>8385</c:v>
                </c:pt>
                <c:pt idx="19">
                  <c:v>9607</c:v>
                </c:pt>
                <c:pt idx="20">
                  <c:v>9083</c:v>
                </c:pt>
                <c:pt idx="21">
                  <c:v>7671</c:v>
                </c:pt>
                <c:pt idx="22">
                  <c:v>8052</c:v>
                </c:pt>
                <c:pt idx="23">
                  <c:v>7421</c:v>
                </c:pt>
                <c:pt idx="24">
                  <c:v>9546</c:v>
                </c:pt>
                <c:pt idx="25">
                  <c:v>9208</c:v>
                </c:pt>
                <c:pt idx="26">
                  <c:v>6272</c:v>
                </c:pt>
                <c:pt idx="27">
                  <c:v>9458</c:v>
                </c:pt>
                <c:pt idx="28">
                  <c:v>9090</c:v>
                </c:pt>
                <c:pt idx="29">
                  <c:v>7875</c:v>
                </c:pt>
                <c:pt idx="30">
                  <c:v>8043</c:v>
                </c:pt>
                <c:pt idx="31">
                  <c:v>8638</c:v>
                </c:pt>
                <c:pt idx="32">
                  <c:v>8563</c:v>
                </c:pt>
                <c:pt idx="33">
                  <c:v>7694</c:v>
                </c:pt>
                <c:pt idx="34">
                  <c:v>9203</c:v>
                </c:pt>
                <c:pt idx="35">
                  <c:v>8420</c:v>
                </c:pt>
                <c:pt idx="36">
                  <c:v>7031</c:v>
                </c:pt>
                <c:pt idx="37">
                  <c:v>7177</c:v>
                </c:pt>
                <c:pt idx="38">
                  <c:v>6664</c:v>
                </c:pt>
                <c:pt idx="39">
                  <c:v>9041</c:v>
                </c:pt>
                <c:pt idx="40">
                  <c:v>8565</c:v>
                </c:pt>
                <c:pt idx="41">
                  <c:v>5996</c:v>
                </c:pt>
                <c:pt idx="42">
                  <c:v>8895</c:v>
                </c:pt>
                <c:pt idx="43">
                  <c:v>8583</c:v>
                </c:pt>
                <c:pt idx="44">
                  <c:v>7270</c:v>
                </c:pt>
                <c:pt idx="45">
                  <c:v>8694</c:v>
                </c:pt>
                <c:pt idx="46">
                  <c:v>9486</c:v>
                </c:pt>
                <c:pt idx="47">
                  <c:v>8563</c:v>
                </c:pt>
                <c:pt idx="48">
                  <c:v>8318</c:v>
                </c:pt>
                <c:pt idx="49">
                  <c:v>9607</c:v>
                </c:pt>
                <c:pt idx="50">
                  <c:v>9137</c:v>
                </c:pt>
                <c:pt idx="51">
                  <c:v>7730</c:v>
                </c:pt>
                <c:pt idx="52">
                  <c:v>7812</c:v>
                </c:pt>
                <c:pt idx="53">
                  <c:v>7282</c:v>
                </c:pt>
                <c:pt idx="54">
                  <c:v>9550</c:v>
                </c:pt>
                <c:pt idx="55">
                  <c:v>9226</c:v>
                </c:pt>
                <c:pt idx="56">
                  <c:v>6402</c:v>
                </c:pt>
                <c:pt idx="57">
                  <c:v>9399</c:v>
                </c:pt>
                <c:pt idx="58">
                  <c:v>9132</c:v>
                </c:pt>
                <c:pt idx="59">
                  <c:v>7714</c:v>
                </c:pt>
                <c:pt idx="60">
                  <c:v>7564</c:v>
                </c:pt>
                <c:pt idx="61">
                  <c:v>8385</c:v>
                </c:pt>
                <c:pt idx="62">
                  <c:v>7694</c:v>
                </c:pt>
                <c:pt idx="63">
                  <c:v>8318</c:v>
                </c:pt>
                <c:pt idx="64">
                  <c:v>8637</c:v>
                </c:pt>
                <c:pt idx="65">
                  <c:v>8358</c:v>
                </c:pt>
                <c:pt idx="66">
                  <c:v>7059</c:v>
                </c:pt>
                <c:pt idx="67">
                  <c:v>7475</c:v>
                </c:pt>
                <c:pt idx="68">
                  <c:v>7139</c:v>
                </c:pt>
                <c:pt idx="69">
                  <c:v>8468</c:v>
                </c:pt>
                <c:pt idx="70">
                  <c:v>8608</c:v>
                </c:pt>
                <c:pt idx="71">
                  <c:v>5893</c:v>
                </c:pt>
                <c:pt idx="72">
                  <c:v>8583</c:v>
                </c:pt>
                <c:pt idx="73">
                  <c:v>7907</c:v>
                </c:pt>
                <c:pt idx="74">
                  <c:v>6954</c:v>
                </c:pt>
                <c:pt idx="75">
                  <c:v>8895</c:v>
                </c:pt>
                <c:pt idx="76">
                  <c:v>9607</c:v>
                </c:pt>
                <c:pt idx="77">
                  <c:v>9203</c:v>
                </c:pt>
                <c:pt idx="78">
                  <c:v>9607</c:v>
                </c:pt>
                <c:pt idx="79">
                  <c:v>8637</c:v>
                </c:pt>
                <c:pt idx="80">
                  <c:v>9586</c:v>
                </c:pt>
                <c:pt idx="81">
                  <c:v>8239</c:v>
                </c:pt>
                <c:pt idx="82">
                  <c:v>8343</c:v>
                </c:pt>
                <c:pt idx="83">
                  <c:v>7817</c:v>
                </c:pt>
                <c:pt idx="84">
                  <c:v>9904</c:v>
                </c:pt>
                <c:pt idx="85">
                  <c:v>9869</c:v>
                </c:pt>
                <c:pt idx="86">
                  <c:v>7131</c:v>
                </c:pt>
                <c:pt idx="87">
                  <c:v>9908</c:v>
                </c:pt>
                <c:pt idx="88">
                  <c:v>9422</c:v>
                </c:pt>
                <c:pt idx="89">
                  <c:v>8290</c:v>
                </c:pt>
                <c:pt idx="90">
                  <c:v>8428</c:v>
                </c:pt>
                <c:pt idx="91">
                  <c:v>9083</c:v>
                </c:pt>
                <c:pt idx="92">
                  <c:v>8420</c:v>
                </c:pt>
                <c:pt idx="93">
                  <c:v>9137</c:v>
                </c:pt>
                <c:pt idx="94">
                  <c:v>8358</c:v>
                </c:pt>
                <c:pt idx="95">
                  <c:v>9586</c:v>
                </c:pt>
                <c:pt idx="96">
                  <c:v>8149</c:v>
                </c:pt>
                <c:pt idx="97">
                  <c:v>8028</c:v>
                </c:pt>
                <c:pt idx="98">
                  <c:v>7643</c:v>
                </c:pt>
                <c:pt idx="99">
                  <c:v>9325</c:v>
                </c:pt>
                <c:pt idx="100">
                  <c:v>9402</c:v>
                </c:pt>
                <c:pt idx="101">
                  <c:v>6347</c:v>
                </c:pt>
                <c:pt idx="102">
                  <c:v>9348</c:v>
                </c:pt>
                <c:pt idx="103">
                  <c:v>8908</c:v>
                </c:pt>
                <c:pt idx="104">
                  <c:v>7895</c:v>
                </c:pt>
                <c:pt idx="105">
                  <c:v>7092</c:v>
                </c:pt>
                <c:pt idx="106">
                  <c:v>7671</c:v>
                </c:pt>
                <c:pt idx="107">
                  <c:v>7031</c:v>
                </c:pt>
                <c:pt idx="108">
                  <c:v>7730</c:v>
                </c:pt>
                <c:pt idx="109">
                  <c:v>7059</c:v>
                </c:pt>
                <c:pt idx="110">
                  <c:v>8239</c:v>
                </c:pt>
                <c:pt idx="111">
                  <c:v>8149</c:v>
                </c:pt>
                <c:pt idx="112">
                  <c:v>7032</c:v>
                </c:pt>
                <c:pt idx="113">
                  <c:v>6655</c:v>
                </c:pt>
                <c:pt idx="114">
                  <c:v>7666</c:v>
                </c:pt>
                <c:pt idx="115">
                  <c:v>7981</c:v>
                </c:pt>
                <c:pt idx="116">
                  <c:v>5836</c:v>
                </c:pt>
                <c:pt idx="117">
                  <c:v>7692</c:v>
                </c:pt>
                <c:pt idx="118">
                  <c:v>7420</c:v>
                </c:pt>
                <c:pt idx="119">
                  <c:v>7107</c:v>
                </c:pt>
                <c:pt idx="120">
                  <c:v>7295</c:v>
                </c:pt>
                <c:pt idx="121">
                  <c:v>8052</c:v>
                </c:pt>
                <c:pt idx="122">
                  <c:v>7177</c:v>
                </c:pt>
                <c:pt idx="123">
                  <c:v>7812</c:v>
                </c:pt>
                <c:pt idx="124">
                  <c:v>7475</c:v>
                </c:pt>
                <c:pt idx="125">
                  <c:v>8343</c:v>
                </c:pt>
                <c:pt idx="126">
                  <c:v>8028</c:v>
                </c:pt>
                <c:pt idx="127">
                  <c:v>7032</c:v>
                </c:pt>
                <c:pt idx="128">
                  <c:v>7124</c:v>
                </c:pt>
                <c:pt idx="129">
                  <c:v>7865</c:v>
                </c:pt>
                <c:pt idx="130">
                  <c:v>8389</c:v>
                </c:pt>
                <c:pt idx="131">
                  <c:v>5776</c:v>
                </c:pt>
                <c:pt idx="132">
                  <c:v>7959</c:v>
                </c:pt>
                <c:pt idx="133">
                  <c:v>7415</c:v>
                </c:pt>
                <c:pt idx="134">
                  <c:v>7061</c:v>
                </c:pt>
                <c:pt idx="135">
                  <c:v>7048</c:v>
                </c:pt>
                <c:pt idx="136">
                  <c:v>7421</c:v>
                </c:pt>
                <c:pt idx="137">
                  <c:v>6664</c:v>
                </c:pt>
                <c:pt idx="138">
                  <c:v>7282</c:v>
                </c:pt>
                <c:pt idx="139">
                  <c:v>7139</c:v>
                </c:pt>
                <c:pt idx="140">
                  <c:v>7817</c:v>
                </c:pt>
                <c:pt idx="141">
                  <c:v>7643</c:v>
                </c:pt>
                <c:pt idx="142">
                  <c:v>6655</c:v>
                </c:pt>
                <c:pt idx="143">
                  <c:v>7124</c:v>
                </c:pt>
                <c:pt idx="144">
                  <c:v>7499</c:v>
                </c:pt>
                <c:pt idx="145">
                  <c:v>7846</c:v>
                </c:pt>
                <c:pt idx="146">
                  <c:v>5430</c:v>
                </c:pt>
                <c:pt idx="147">
                  <c:v>7503</c:v>
                </c:pt>
                <c:pt idx="148">
                  <c:v>6918</c:v>
                </c:pt>
                <c:pt idx="149">
                  <c:v>6780</c:v>
                </c:pt>
                <c:pt idx="150">
                  <c:v>8888</c:v>
                </c:pt>
                <c:pt idx="151">
                  <c:v>9546</c:v>
                </c:pt>
                <c:pt idx="152">
                  <c:v>9041</c:v>
                </c:pt>
                <c:pt idx="153">
                  <c:v>9550</c:v>
                </c:pt>
                <c:pt idx="154">
                  <c:v>8468</c:v>
                </c:pt>
                <c:pt idx="155">
                  <c:v>9904</c:v>
                </c:pt>
                <c:pt idx="156">
                  <c:v>9325</c:v>
                </c:pt>
                <c:pt idx="157">
                  <c:v>7666</c:v>
                </c:pt>
                <c:pt idx="158">
                  <c:v>7865</c:v>
                </c:pt>
                <c:pt idx="159">
                  <c:v>7499</c:v>
                </c:pt>
                <c:pt idx="160">
                  <c:v>9469</c:v>
                </c:pt>
                <c:pt idx="161">
                  <c:v>6106</c:v>
                </c:pt>
                <c:pt idx="162">
                  <c:v>10158</c:v>
                </c:pt>
                <c:pt idx="163">
                  <c:v>9539</c:v>
                </c:pt>
                <c:pt idx="164">
                  <c:v>7899</c:v>
                </c:pt>
                <c:pt idx="165">
                  <c:v>8496</c:v>
                </c:pt>
                <c:pt idx="166">
                  <c:v>9208</c:v>
                </c:pt>
                <c:pt idx="167">
                  <c:v>8565</c:v>
                </c:pt>
                <c:pt idx="168">
                  <c:v>9226</c:v>
                </c:pt>
                <c:pt idx="169">
                  <c:v>8608</c:v>
                </c:pt>
                <c:pt idx="170">
                  <c:v>9869</c:v>
                </c:pt>
                <c:pt idx="171">
                  <c:v>9402</c:v>
                </c:pt>
                <c:pt idx="172">
                  <c:v>7981</c:v>
                </c:pt>
                <c:pt idx="173">
                  <c:v>8389</c:v>
                </c:pt>
                <c:pt idx="174">
                  <c:v>7846</c:v>
                </c:pt>
                <c:pt idx="175">
                  <c:v>9469</c:v>
                </c:pt>
                <c:pt idx="176">
                  <c:v>6525</c:v>
                </c:pt>
                <c:pt idx="177">
                  <c:v>9506</c:v>
                </c:pt>
                <c:pt idx="178">
                  <c:v>8826</c:v>
                </c:pt>
                <c:pt idx="179">
                  <c:v>7971</c:v>
                </c:pt>
                <c:pt idx="180">
                  <c:v>5679</c:v>
                </c:pt>
                <c:pt idx="181">
                  <c:v>6272</c:v>
                </c:pt>
                <c:pt idx="182">
                  <c:v>5996</c:v>
                </c:pt>
                <c:pt idx="183">
                  <c:v>6402</c:v>
                </c:pt>
                <c:pt idx="184">
                  <c:v>5893</c:v>
                </c:pt>
                <c:pt idx="185">
                  <c:v>7131</c:v>
                </c:pt>
                <c:pt idx="186">
                  <c:v>6347</c:v>
                </c:pt>
                <c:pt idx="187">
                  <c:v>5836</c:v>
                </c:pt>
                <c:pt idx="188">
                  <c:v>5776</c:v>
                </c:pt>
                <c:pt idx="189">
                  <c:v>5430</c:v>
                </c:pt>
                <c:pt idx="190">
                  <c:v>6106</c:v>
                </c:pt>
                <c:pt idx="191">
                  <c:v>6525</c:v>
                </c:pt>
                <c:pt idx="192">
                  <c:v>6358</c:v>
                </c:pt>
                <c:pt idx="193">
                  <c:v>6043</c:v>
                </c:pt>
                <c:pt idx="194">
                  <c:v>5829</c:v>
                </c:pt>
                <c:pt idx="195">
                  <c:v>8722</c:v>
                </c:pt>
                <c:pt idx="196">
                  <c:v>9458</c:v>
                </c:pt>
                <c:pt idx="197">
                  <c:v>8895</c:v>
                </c:pt>
                <c:pt idx="198">
                  <c:v>9399</c:v>
                </c:pt>
                <c:pt idx="199">
                  <c:v>8583</c:v>
                </c:pt>
                <c:pt idx="200">
                  <c:v>9908</c:v>
                </c:pt>
                <c:pt idx="201">
                  <c:v>9348</c:v>
                </c:pt>
                <c:pt idx="202">
                  <c:v>7692</c:v>
                </c:pt>
                <c:pt idx="203">
                  <c:v>7959</c:v>
                </c:pt>
                <c:pt idx="204">
                  <c:v>7503</c:v>
                </c:pt>
                <c:pt idx="205">
                  <c:v>10158</c:v>
                </c:pt>
                <c:pt idx="206">
                  <c:v>9506</c:v>
                </c:pt>
                <c:pt idx="207">
                  <c:v>6358</c:v>
                </c:pt>
                <c:pt idx="208">
                  <c:v>9456</c:v>
                </c:pt>
                <c:pt idx="209">
                  <c:v>7867</c:v>
                </c:pt>
                <c:pt idx="210">
                  <c:v>8539</c:v>
                </c:pt>
                <c:pt idx="211">
                  <c:v>9090</c:v>
                </c:pt>
                <c:pt idx="212">
                  <c:v>8583</c:v>
                </c:pt>
                <c:pt idx="213">
                  <c:v>9132</c:v>
                </c:pt>
                <c:pt idx="214">
                  <c:v>7907</c:v>
                </c:pt>
                <c:pt idx="215">
                  <c:v>9422</c:v>
                </c:pt>
                <c:pt idx="216">
                  <c:v>8908</c:v>
                </c:pt>
                <c:pt idx="217">
                  <c:v>7420</c:v>
                </c:pt>
                <c:pt idx="218">
                  <c:v>7415</c:v>
                </c:pt>
                <c:pt idx="219">
                  <c:v>6918</c:v>
                </c:pt>
                <c:pt idx="220">
                  <c:v>9539</c:v>
                </c:pt>
                <c:pt idx="221">
                  <c:v>8826</c:v>
                </c:pt>
                <c:pt idx="222">
                  <c:v>6043</c:v>
                </c:pt>
                <c:pt idx="223">
                  <c:v>9456</c:v>
                </c:pt>
                <c:pt idx="224">
                  <c:v>7367</c:v>
                </c:pt>
                <c:pt idx="225">
                  <c:v>7327</c:v>
                </c:pt>
                <c:pt idx="226">
                  <c:v>7875</c:v>
                </c:pt>
                <c:pt idx="227">
                  <c:v>7270</c:v>
                </c:pt>
                <c:pt idx="228">
                  <c:v>7714</c:v>
                </c:pt>
                <c:pt idx="229">
                  <c:v>6954</c:v>
                </c:pt>
                <c:pt idx="230">
                  <c:v>8290</c:v>
                </c:pt>
                <c:pt idx="231">
                  <c:v>7895</c:v>
                </c:pt>
                <c:pt idx="232">
                  <c:v>7107</c:v>
                </c:pt>
                <c:pt idx="233">
                  <c:v>7061</c:v>
                </c:pt>
                <c:pt idx="234">
                  <c:v>6780</c:v>
                </c:pt>
                <c:pt idx="235">
                  <c:v>7899</c:v>
                </c:pt>
                <c:pt idx="236">
                  <c:v>7971</c:v>
                </c:pt>
                <c:pt idx="237">
                  <c:v>5829</c:v>
                </c:pt>
                <c:pt idx="238">
                  <c:v>7867</c:v>
                </c:pt>
                <c:pt idx="239">
                  <c:v>7367</c:v>
                </c:pt>
              </c:numCache>
            </c:numRef>
          </c:val>
        </c:ser>
        <c:ser>
          <c:idx val="1"/>
          <c:order val="1"/>
          <c:tx>
            <c:v>Not present</c:v>
          </c:tx>
          <c:invertIfNegative val="0"/>
          <c:cat>
            <c:strRef>
              <c:f>Sheet1!$E$3:$E$242</c:f>
              <c:strCache>
                <c:ptCount val="226"/>
                <c:pt idx="0">
                  <c:v>adrenal</c:v>
                </c:pt>
                <c:pt idx="15">
                  <c:v>adipose</c:v>
                </c:pt>
                <c:pt idx="30">
                  <c:v>brain</c:v>
                </c:pt>
                <c:pt idx="45">
                  <c:v>breast</c:v>
                </c:pt>
                <c:pt idx="60">
                  <c:v>colon</c:v>
                </c:pt>
                <c:pt idx="75">
                  <c:v>heart</c:v>
                </c:pt>
                <c:pt idx="90">
                  <c:v>kidney</c:v>
                </c:pt>
                <c:pt idx="105">
                  <c:v>liver</c:v>
                </c:pt>
                <c:pt idx="120">
                  <c:v>Lung</c:v>
                </c:pt>
                <c:pt idx="135">
                  <c:v>lymph</c:v>
                </c:pt>
                <c:pt idx="150">
                  <c:v>ovary</c:v>
                </c:pt>
                <c:pt idx="165">
                  <c:v>prostate</c:v>
                </c:pt>
                <c:pt idx="180">
                  <c:v>skel_muscle</c:v>
                </c:pt>
                <c:pt idx="195">
                  <c:v>testes</c:v>
                </c:pt>
                <c:pt idx="210">
                  <c:v>thyroid</c:v>
                </c:pt>
                <c:pt idx="225">
                  <c:v>white_blood</c:v>
                </c:pt>
              </c:strCache>
            </c:strRef>
          </c:cat>
          <c:val>
            <c:numRef>
              <c:f>Sheet1!$B$3:$B$242</c:f>
              <c:numCache>
                <c:formatCode>General</c:formatCode>
                <c:ptCount val="240"/>
                <c:pt idx="0">
                  <c:v>13946</c:v>
                </c:pt>
                <c:pt idx="1">
                  <c:v>14106</c:v>
                </c:pt>
                <c:pt idx="2">
                  <c:v>14128</c:v>
                </c:pt>
                <c:pt idx="3">
                  <c:v>15667</c:v>
                </c:pt>
                <c:pt idx="4">
                  <c:v>13931</c:v>
                </c:pt>
                <c:pt idx="5">
                  <c:v>14775</c:v>
                </c:pt>
                <c:pt idx="6">
                  <c:v>16872</c:v>
                </c:pt>
                <c:pt idx="7">
                  <c:v>15895</c:v>
                </c:pt>
                <c:pt idx="8">
                  <c:v>15879</c:v>
                </c:pt>
                <c:pt idx="9">
                  <c:v>12608</c:v>
                </c:pt>
                <c:pt idx="10">
                  <c:v>14374</c:v>
                </c:pt>
                <c:pt idx="11">
                  <c:v>18731</c:v>
                </c:pt>
                <c:pt idx="12">
                  <c:v>13168</c:v>
                </c:pt>
                <c:pt idx="13">
                  <c:v>13111</c:v>
                </c:pt>
                <c:pt idx="14">
                  <c:v>16328</c:v>
                </c:pt>
                <c:pt idx="15">
                  <c:v>13946</c:v>
                </c:pt>
                <c:pt idx="16">
                  <c:v>14226</c:v>
                </c:pt>
                <c:pt idx="17">
                  <c:v>14078</c:v>
                </c:pt>
                <c:pt idx="18">
                  <c:v>15570</c:v>
                </c:pt>
                <c:pt idx="19">
                  <c:v>13913</c:v>
                </c:pt>
                <c:pt idx="20">
                  <c:v>14906</c:v>
                </c:pt>
                <c:pt idx="21">
                  <c:v>16830</c:v>
                </c:pt>
                <c:pt idx="22">
                  <c:v>15895</c:v>
                </c:pt>
                <c:pt idx="23">
                  <c:v>16300</c:v>
                </c:pt>
                <c:pt idx="24">
                  <c:v>12878</c:v>
                </c:pt>
                <c:pt idx="25">
                  <c:v>14496</c:v>
                </c:pt>
                <c:pt idx="26">
                  <c:v>18644</c:v>
                </c:pt>
                <c:pt idx="27">
                  <c:v>13424</c:v>
                </c:pt>
                <c:pt idx="28">
                  <c:v>13248</c:v>
                </c:pt>
                <c:pt idx="29">
                  <c:v>16557</c:v>
                </c:pt>
                <c:pt idx="30">
                  <c:v>14106</c:v>
                </c:pt>
                <c:pt idx="31">
                  <c:v>14226</c:v>
                </c:pt>
                <c:pt idx="32">
                  <c:v>14265</c:v>
                </c:pt>
                <c:pt idx="33">
                  <c:v>15692</c:v>
                </c:pt>
                <c:pt idx="34">
                  <c:v>13598</c:v>
                </c:pt>
                <c:pt idx="35">
                  <c:v>14782</c:v>
                </c:pt>
                <c:pt idx="36">
                  <c:v>16907</c:v>
                </c:pt>
                <c:pt idx="37">
                  <c:v>16228</c:v>
                </c:pt>
                <c:pt idx="38">
                  <c:v>16599</c:v>
                </c:pt>
                <c:pt idx="39">
                  <c:v>12438</c:v>
                </c:pt>
                <c:pt idx="40">
                  <c:v>14457</c:v>
                </c:pt>
                <c:pt idx="41">
                  <c:v>18560</c:v>
                </c:pt>
                <c:pt idx="42">
                  <c:v>12768</c:v>
                </c:pt>
                <c:pt idx="43">
                  <c:v>12883</c:v>
                </c:pt>
                <c:pt idx="44">
                  <c:v>16617</c:v>
                </c:pt>
                <c:pt idx="45">
                  <c:v>14128</c:v>
                </c:pt>
                <c:pt idx="46">
                  <c:v>14078</c:v>
                </c:pt>
                <c:pt idx="47">
                  <c:v>14265</c:v>
                </c:pt>
                <c:pt idx="48">
                  <c:v>15702</c:v>
                </c:pt>
                <c:pt idx="49">
                  <c:v>13935</c:v>
                </c:pt>
                <c:pt idx="50">
                  <c:v>14852</c:v>
                </c:pt>
                <c:pt idx="51">
                  <c:v>16868</c:v>
                </c:pt>
                <c:pt idx="52">
                  <c:v>16125</c:v>
                </c:pt>
                <c:pt idx="53">
                  <c:v>16464</c:v>
                </c:pt>
                <c:pt idx="54">
                  <c:v>12978</c:v>
                </c:pt>
                <c:pt idx="55">
                  <c:v>14468</c:v>
                </c:pt>
                <c:pt idx="56">
                  <c:v>18504</c:v>
                </c:pt>
                <c:pt idx="57">
                  <c:v>13305</c:v>
                </c:pt>
                <c:pt idx="58">
                  <c:v>13184</c:v>
                </c:pt>
                <c:pt idx="59">
                  <c:v>16841</c:v>
                </c:pt>
                <c:pt idx="60">
                  <c:v>15667</c:v>
                </c:pt>
                <c:pt idx="61">
                  <c:v>15570</c:v>
                </c:pt>
                <c:pt idx="62">
                  <c:v>15692</c:v>
                </c:pt>
                <c:pt idx="63">
                  <c:v>15702</c:v>
                </c:pt>
                <c:pt idx="64">
                  <c:v>15383</c:v>
                </c:pt>
                <c:pt idx="65">
                  <c:v>16109</c:v>
                </c:pt>
                <c:pt idx="66">
                  <c:v>17874</c:v>
                </c:pt>
                <c:pt idx="67">
                  <c:v>17002</c:v>
                </c:pt>
                <c:pt idx="68">
                  <c:v>17273</c:v>
                </c:pt>
                <c:pt idx="69">
                  <c:v>14627</c:v>
                </c:pt>
                <c:pt idx="70">
                  <c:v>15677</c:v>
                </c:pt>
                <c:pt idx="71">
                  <c:v>19347</c:v>
                </c:pt>
                <c:pt idx="72">
                  <c:v>14928</c:v>
                </c:pt>
                <c:pt idx="73">
                  <c:v>15008</c:v>
                </c:pt>
                <c:pt idx="74">
                  <c:v>17985</c:v>
                </c:pt>
                <c:pt idx="75">
                  <c:v>13931</c:v>
                </c:pt>
                <c:pt idx="76">
                  <c:v>13913</c:v>
                </c:pt>
                <c:pt idx="77">
                  <c:v>13598</c:v>
                </c:pt>
                <c:pt idx="78">
                  <c:v>13935</c:v>
                </c:pt>
                <c:pt idx="79">
                  <c:v>15383</c:v>
                </c:pt>
                <c:pt idx="80">
                  <c:v>14600</c:v>
                </c:pt>
                <c:pt idx="81">
                  <c:v>16570</c:v>
                </c:pt>
                <c:pt idx="82">
                  <c:v>15849</c:v>
                </c:pt>
                <c:pt idx="83">
                  <c:v>16151</c:v>
                </c:pt>
                <c:pt idx="84">
                  <c:v>12535</c:v>
                </c:pt>
                <c:pt idx="85">
                  <c:v>14007</c:v>
                </c:pt>
                <c:pt idx="86">
                  <c:v>18050</c:v>
                </c:pt>
                <c:pt idx="87">
                  <c:v>12800</c:v>
                </c:pt>
                <c:pt idx="88">
                  <c:v>12599</c:v>
                </c:pt>
                <c:pt idx="89">
                  <c:v>16467</c:v>
                </c:pt>
                <c:pt idx="90">
                  <c:v>14775</c:v>
                </c:pt>
                <c:pt idx="91">
                  <c:v>14906</c:v>
                </c:pt>
                <c:pt idx="92">
                  <c:v>14782</c:v>
                </c:pt>
                <c:pt idx="93">
                  <c:v>14852</c:v>
                </c:pt>
                <c:pt idx="94">
                  <c:v>16109</c:v>
                </c:pt>
                <c:pt idx="95">
                  <c:v>14600</c:v>
                </c:pt>
                <c:pt idx="96">
                  <c:v>16854</c:v>
                </c:pt>
                <c:pt idx="97">
                  <c:v>16406</c:v>
                </c:pt>
                <c:pt idx="98">
                  <c:v>16729</c:v>
                </c:pt>
                <c:pt idx="99">
                  <c:v>13562</c:v>
                </c:pt>
                <c:pt idx="100">
                  <c:v>14878</c:v>
                </c:pt>
                <c:pt idx="101">
                  <c:v>18938</c:v>
                </c:pt>
                <c:pt idx="102">
                  <c:v>13886</c:v>
                </c:pt>
                <c:pt idx="103">
                  <c:v>13816</c:v>
                </c:pt>
                <c:pt idx="104">
                  <c:v>17111</c:v>
                </c:pt>
                <c:pt idx="105">
                  <c:v>16872</c:v>
                </c:pt>
                <c:pt idx="106">
                  <c:v>16830</c:v>
                </c:pt>
                <c:pt idx="107">
                  <c:v>16907</c:v>
                </c:pt>
                <c:pt idx="108">
                  <c:v>16868</c:v>
                </c:pt>
                <c:pt idx="109">
                  <c:v>17874</c:v>
                </c:pt>
                <c:pt idx="110">
                  <c:v>16570</c:v>
                </c:pt>
                <c:pt idx="111">
                  <c:v>16854</c:v>
                </c:pt>
                <c:pt idx="112">
                  <c:v>17944</c:v>
                </c:pt>
                <c:pt idx="113">
                  <c:v>18228</c:v>
                </c:pt>
                <c:pt idx="114">
                  <c:v>16053</c:v>
                </c:pt>
                <c:pt idx="115">
                  <c:v>16893</c:v>
                </c:pt>
                <c:pt idx="116">
                  <c:v>19816</c:v>
                </c:pt>
                <c:pt idx="117">
                  <c:v>16379</c:v>
                </c:pt>
                <c:pt idx="118">
                  <c:v>16159</c:v>
                </c:pt>
                <c:pt idx="119">
                  <c:v>18378</c:v>
                </c:pt>
                <c:pt idx="120">
                  <c:v>15895</c:v>
                </c:pt>
                <c:pt idx="121">
                  <c:v>15895</c:v>
                </c:pt>
                <c:pt idx="122">
                  <c:v>16228</c:v>
                </c:pt>
                <c:pt idx="123">
                  <c:v>16125</c:v>
                </c:pt>
                <c:pt idx="124">
                  <c:v>17002</c:v>
                </c:pt>
                <c:pt idx="125">
                  <c:v>15849</c:v>
                </c:pt>
                <c:pt idx="126">
                  <c:v>16406</c:v>
                </c:pt>
                <c:pt idx="127">
                  <c:v>17944</c:v>
                </c:pt>
                <c:pt idx="128">
                  <c:v>17259</c:v>
                </c:pt>
                <c:pt idx="129">
                  <c:v>15043</c:v>
                </c:pt>
                <c:pt idx="130">
                  <c:v>15972</c:v>
                </c:pt>
                <c:pt idx="131">
                  <c:v>19610</c:v>
                </c:pt>
                <c:pt idx="132">
                  <c:v>15424</c:v>
                </c:pt>
                <c:pt idx="133">
                  <c:v>15396</c:v>
                </c:pt>
                <c:pt idx="134">
                  <c:v>17847</c:v>
                </c:pt>
                <c:pt idx="135">
                  <c:v>15879</c:v>
                </c:pt>
                <c:pt idx="136">
                  <c:v>16300</c:v>
                </c:pt>
                <c:pt idx="137">
                  <c:v>16599</c:v>
                </c:pt>
                <c:pt idx="138">
                  <c:v>16464</c:v>
                </c:pt>
                <c:pt idx="139">
                  <c:v>17273</c:v>
                </c:pt>
                <c:pt idx="140">
                  <c:v>16151</c:v>
                </c:pt>
                <c:pt idx="141">
                  <c:v>16729</c:v>
                </c:pt>
                <c:pt idx="142">
                  <c:v>18228</c:v>
                </c:pt>
                <c:pt idx="143">
                  <c:v>17259</c:v>
                </c:pt>
                <c:pt idx="144">
                  <c:v>15422</c:v>
                </c:pt>
                <c:pt idx="145">
                  <c:v>16360</c:v>
                </c:pt>
                <c:pt idx="146">
                  <c:v>19750</c:v>
                </c:pt>
                <c:pt idx="147">
                  <c:v>15745</c:v>
                </c:pt>
                <c:pt idx="148">
                  <c:v>15847</c:v>
                </c:pt>
                <c:pt idx="149">
                  <c:v>17864</c:v>
                </c:pt>
                <c:pt idx="150">
                  <c:v>12608</c:v>
                </c:pt>
                <c:pt idx="151">
                  <c:v>12878</c:v>
                </c:pt>
                <c:pt idx="152">
                  <c:v>12438</c:v>
                </c:pt>
                <c:pt idx="153">
                  <c:v>12978</c:v>
                </c:pt>
                <c:pt idx="154">
                  <c:v>14627</c:v>
                </c:pt>
                <c:pt idx="155">
                  <c:v>12535</c:v>
                </c:pt>
                <c:pt idx="156">
                  <c:v>13562</c:v>
                </c:pt>
                <c:pt idx="157">
                  <c:v>16053</c:v>
                </c:pt>
                <c:pt idx="158">
                  <c:v>15043</c:v>
                </c:pt>
                <c:pt idx="159">
                  <c:v>15422</c:v>
                </c:pt>
                <c:pt idx="160">
                  <c:v>13013</c:v>
                </c:pt>
                <c:pt idx="161">
                  <c:v>18112</c:v>
                </c:pt>
                <c:pt idx="162">
                  <c:v>11210</c:v>
                </c:pt>
                <c:pt idx="163">
                  <c:v>11429</c:v>
                </c:pt>
                <c:pt idx="164">
                  <c:v>15706</c:v>
                </c:pt>
                <c:pt idx="165">
                  <c:v>14374</c:v>
                </c:pt>
                <c:pt idx="166">
                  <c:v>14496</c:v>
                </c:pt>
                <c:pt idx="167">
                  <c:v>14457</c:v>
                </c:pt>
                <c:pt idx="168">
                  <c:v>14468</c:v>
                </c:pt>
                <c:pt idx="169">
                  <c:v>15677</c:v>
                </c:pt>
                <c:pt idx="170">
                  <c:v>14007</c:v>
                </c:pt>
                <c:pt idx="171">
                  <c:v>14878</c:v>
                </c:pt>
                <c:pt idx="172">
                  <c:v>16893</c:v>
                </c:pt>
                <c:pt idx="173">
                  <c:v>15972</c:v>
                </c:pt>
                <c:pt idx="174">
                  <c:v>16360</c:v>
                </c:pt>
                <c:pt idx="175">
                  <c:v>13013</c:v>
                </c:pt>
                <c:pt idx="176">
                  <c:v>18672</c:v>
                </c:pt>
                <c:pt idx="177">
                  <c:v>13485</c:v>
                </c:pt>
                <c:pt idx="178">
                  <c:v>13466</c:v>
                </c:pt>
                <c:pt idx="179">
                  <c:v>16860</c:v>
                </c:pt>
                <c:pt idx="180">
                  <c:v>18731</c:v>
                </c:pt>
                <c:pt idx="181">
                  <c:v>18644</c:v>
                </c:pt>
                <c:pt idx="182">
                  <c:v>18560</c:v>
                </c:pt>
                <c:pt idx="183">
                  <c:v>18504</c:v>
                </c:pt>
                <c:pt idx="184">
                  <c:v>19347</c:v>
                </c:pt>
                <c:pt idx="185">
                  <c:v>18050</c:v>
                </c:pt>
                <c:pt idx="186">
                  <c:v>18938</c:v>
                </c:pt>
                <c:pt idx="187">
                  <c:v>19816</c:v>
                </c:pt>
                <c:pt idx="188">
                  <c:v>19610</c:v>
                </c:pt>
                <c:pt idx="189">
                  <c:v>19750</c:v>
                </c:pt>
                <c:pt idx="190">
                  <c:v>18112</c:v>
                </c:pt>
                <c:pt idx="191">
                  <c:v>18672</c:v>
                </c:pt>
                <c:pt idx="192">
                  <c:v>18064</c:v>
                </c:pt>
                <c:pt idx="193">
                  <c:v>17871</c:v>
                </c:pt>
                <c:pt idx="194">
                  <c:v>19887</c:v>
                </c:pt>
                <c:pt idx="195">
                  <c:v>13168</c:v>
                </c:pt>
                <c:pt idx="196">
                  <c:v>13424</c:v>
                </c:pt>
                <c:pt idx="197">
                  <c:v>12768</c:v>
                </c:pt>
                <c:pt idx="198">
                  <c:v>13305</c:v>
                </c:pt>
                <c:pt idx="199">
                  <c:v>14928</c:v>
                </c:pt>
                <c:pt idx="200">
                  <c:v>12800</c:v>
                </c:pt>
                <c:pt idx="201">
                  <c:v>13886</c:v>
                </c:pt>
                <c:pt idx="202">
                  <c:v>16379</c:v>
                </c:pt>
                <c:pt idx="203">
                  <c:v>15424</c:v>
                </c:pt>
                <c:pt idx="204">
                  <c:v>15745</c:v>
                </c:pt>
                <c:pt idx="205">
                  <c:v>11210</c:v>
                </c:pt>
                <c:pt idx="206">
                  <c:v>13485</c:v>
                </c:pt>
                <c:pt idx="207">
                  <c:v>18064</c:v>
                </c:pt>
                <c:pt idx="208">
                  <c:v>11813</c:v>
                </c:pt>
                <c:pt idx="209">
                  <c:v>16059</c:v>
                </c:pt>
                <c:pt idx="210">
                  <c:v>13111</c:v>
                </c:pt>
                <c:pt idx="211">
                  <c:v>13248</c:v>
                </c:pt>
                <c:pt idx="212">
                  <c:v>12883</c:v>
                </c:pt>
                <c:pt idx="213">
                  <c:v>13184</c:v>
                </c:pt>
                <c:pt idx="214">
                  <c:v>15008</c:v>
                </c:pt>
                <c:pt idx="215">
                  <c:v>12599</c:v>
                </c:pt>
                <c:pt idx="216">
                  <c:v>13816</c:v>
                </c:pt>
                <c:pt idx="217">
                  <c:v>16159</c:v>
                </c:pt>
                <c:pt idx="218">
                  <c:v>15396</c:v>
                </c:pt>
                <c:pt idx="219">
                  <c:v>15847</c:v>
                </c:pt>
                <c:pt idx="220">
                  <c:v>11429</c:v>
                </c:pt>
                <c:pt idx="221">
                  <c:v>13466</c:v>
                </c:pt>
                <c:pt idx="222">
                  <c:v>17871</c:v>
                </c:pt>
                <c:pt idx="223">
                  <c:v>11813</c:v>
                </c:pt>
                <c:pt idx="224">
                  <c:v>16080</c:v>
                </c:pt>
                <c:pt idx="225">
                  <c:v>16328</c:v>
                </c:pt>
                <c:pt idx="226">
                  <c:v>16557</c:v>
                </c:pt>
                <c:pt idx="227">
                  <c:v>16617</c:v>
                </c:pt>
                <c:pt idx="228">
                  <c:v>16841</c:v>
                </c:pt>
                <c:pt idx="229">
                  <c:v>17985</c:v>
                </c:pt>
                <c:pt idx="230">
                  <c:v>16467</c:v>
                </c:pt>
                <c:pt idx="231">
                  <c:v>17111</c:v>
                </c:pt>
                <c:pt idx="232">
                  <c:v>18378</c:v>
                </c:pt>
                <c:pt idx="233">
                  <c:v>17847</c:v>
                </c:pt>
                <c:pt idx="234">
                  <c:v>17864</c:v>
                </c:pt>
                <c:pt idx="235">
                  <c:v>15706</c:v>
                </c:pt>
                <c:pt idx="236">
                  <c:v>16860</c:v>
                </c:pt>
                <c:pt idx="237">
                  <c:v>19887</c:v>
                </c:pt>
                <c:pt idx="238">
                  <c:v>16059</c:v>
                </c:pt>
                <c:pt idx="239">
                  <c:v>16080</c:v>
                </c:pt>
              </c:numCache>
            </c:numRef>
          </c:val>
        </c:ser>
        <c:ser>
          <c:idx val="2"/>
          <c:order val="2"/>
          <c:tx>
            <c:v>Variable</c:v>
          </c:tx>
          <c:invertIfNegative val="0"/>
          <c:cat>
            <c:strRef>
              <c:f>Sheet1!$E$3:$E$242</c:f>
              <c:strCache>
                <c:ptCount val="226"/>
                <c:pt idx="0">
                  <c:v>adrenal</c:v>
                </c:pt>
                <c:pt idx="15">
                  <c:v>adipose</c:v>
                </c:pt>
                <c:pt idx="30">
                  <c:v>brain</c:v>
                </c:pt>
                <c:pt idx="45">
                  <c:v>breast</c:v>
                </c:pt>
                <c:pt idx="60">
                  <c:v>colon</c:v>
                </c:pt>
                <c:pt idx="75">
                  <c:v>heart</c:v>
                </c:pt>
                <c:pt idx="90">
                  <c:v>kidney</c:v>
                </c:pt>
                <c:pt idx="105">
                  <c:v>liver</c:v>
                </c:pt>
                <c:pt idx="120">
                  <c:v>Lung</c:v>
                </c:pt>
                <c:pt idx="135">
                  <c:v>lymph</c:v>
                </c:pt>
                <c:pt idx="150">
                  <c:v>ovary</c:v>
                </c:pt>
                <c:pt idx="165">
                  <c:v>prostate</c:v>
                </c:pt>
                <c:pt idx="180">
                  <c:v>skel_muscle</c:v>
                </c:pt>
                <c:pt idx="195">
                  <c:v>testes</c:v>
                </c:pt>
                <c:pt idx="210">
                  <c:v>thyroid</c:v>
                </c:pt>
                <c:pt idx="225">
                  <c:v>white_blood</c:v>
                </c:pt>
              </c:strCache>
            </c:strRef>
          </c:cat>
          <c:val>
            <c:numRef>
              <c:f>Sheet1!$C$3:$C$242</c:f>
              <c:numCache>
                <c:formatCode>General</c:formatCode>
                <c:ptCount val="240"/>
                <c:pt idx="0">
                  <c:v>2527</c:v>
                </c:pt>
                <c:pt idx="1">
                  <c:v>2871</c:v>
                </c:pt>
                <c:pt idx="2">
                  <c:v>2511</c:v>
                </c:pt>
                <c:pt idx="3">
                  <c:v>2103</c:v>
                </c:pt>
                <c:pt idx="4">
                  <c:v>2416</c:v>
                </c:pt>
                <c:pt idx="5">
                  <c:v>2245</c:v>
                </c:pt>
                <c:pt idx="6">
                  <c:v>1706</c:v>
                </c:pt>
                <c:pt idx="7">
                  <c:v>2093</c:v>
                </c:pt>
                <c:pt idx="8">
                  <c:v>2191</c:v>
                </c:pt>
                <c:pt idx="9">
                  <c:v>3446</c:v>
                </c:pt>
                <c:pt idx="10">
                  <c:v>2347</c:v>
                </c:pt>
                <c:pt idx="11">
                  <c:v>1310</c:v>
                </c:pt>
                <c:pt idx="12">
                  <c:v>3081</c:v>
                </c:pt>
                <c:pt idx="13">
                  <c:v>3340</c:v>
                </c:pt>
                <c:pt idx="14">
                  <c:v>1814</c:v>
                </c:pt>
                <c:pt idx="15">
                  <c:v>2527</c:v>
                </c:pt>
                <c:pt idx="16">
                  <c:v>2350</c:v>
                </c:pt>
                <c:pt idx="17">
                  <c:v>1969</c:v>
                </c:pt>
                <c:pt idx="18">
                  <c:v>1627</c:v>
                </c:pt>
                <c:pt idx="19">
                  <c:v>1877</c:v>
                </c:pt>
                <c:pt idx="20">
                  <c:v>1708</c:v>
                </c:pt>
                <c:pt idx="21">
                  <c:v>1317</c:v>
                </c:pt>
                <c:pt idx="22">
                  <c:v>1600</c:v>
                </c:pt>
                <c:pt idx="23">
                  <c:v>1659</c:v>
                </c:pt>
                <c:pt idx="24">
                  <c:v>2787</c:v>
                </c:pt>
                <c:pt idx="25">
                  <c:v>1748</c:v>
                </c:pt>
                <c:pt idx="26">
                  <c:v>967</c:v>
                </c:pt>
                <c:pt idx="27">
                  <c:v>2390</c:v>
                </c:pt>
                <c:pt idx="28">
                  <c:v>2787</c:v>
                </c:pt>
                <c:pt idx="29">
                  <c:v>1219</c:v>
                </c:pt>
                <c:pt idx="30">
                  <c:v>2871</c:v>
                </c:pt>
                <c:pt idx="31">
                  <c:v>2350</c:v>
                </c:pt>
                <c:pt idx="32">
                  <c:v>2413</c:v>
                </c:pt>
                <c:pt idx="33">
                  <c:v>1887</c:v>
                </c:pt>
                <c:pt idx="34">
                  <c:v>2345</c:v>
                </c:pt>
                <c:pt idx="35">
                  <c:v>2106</c:v>
                </c:pt>
                <c:pt idx="36">
                  <c:v>1638</c:v>
                </c:pt>
                <c:pt idx="37">
                  <c:v>1846</c:v>
                </c:pt>
                <c:pt idx="38">
                  <c:v>1865</c:v>
                </c:pt>
                <c:pt idx="39">
                  <c:v>3318</c:v>
                </c:pt>
                <c:pt idx="40">
                  <c:v>2116</c:v>
                </c:pt>
                <c:pt idx="41">
                  <c:v>1246</c:v>
                </c:pt>
                <c:pt idx="42">
                  <c:v>3062</c:v>
                </c:pt>
                <c:pt idx="43">
                  <c:v>3270</c:v>
                </c:pt>
                <c:pt idx="44">
                  <c:v>1579</c:v>
                </c:pt>
                <c:pt idx="45">
                  <c:v>2511</c:v>
                </c:pt>
                <c:pt idx="46">
                  <c:v>1969</c:v>
                </c:pt>
                <c:pt idx="47">
                  <c:v>2413</c:v>
                </c:pt>
                <c:pt idx="48">
                  <c:v>1580</c:v>
                </c:pt>
                <c:pt idx="49">
                  <c:v>1891</c:v>
                </c:pt>
                <c:pt idx="50">
                  <c:v>1688</c:v>
                </c:pt>
                <c:pt idx="51">
                  <c:v>1225</c:v>
                </c:pt>
                <c:pt idx="52">
                  <c:v>1553</c:v>
                </c:pt>
                <c:pt idx="53">
                  <c:v>1661</c:v>
                </c:pt>
                <c:pt idx="54">
                  <c:v>2801</c:v>
                </c:pt>
                <c:pt idx="55">
                  <c:v>1769</c:v>
                </c:pt>
                <c:pt idx="56">
                  <c:v>933</c:v>
                </c:pt>
                <c:pt idx="57">
                  <c:v>2516</c:v>
                </c:pt>
                <c:pt idx="58">
                  <c:v>2870</c:v>
                </c:pt>
                <c:pt idx="59">
                  <c:v>1142</c:v>
                </c:pt>
                <c:pt idx="60">
                  <c:v>2103</c:v>
                </c:pt>
                <c:pt idx="61">
                  <c:v>1627</c:v>
                </c:pt>
                <c:pt idx="62">
                  <c:v>1887</c:v>
                </c:pt>
                <c:pt idx="63">
                  <c:v>1580</c:v>
                </c:pt>
                <c:pt idx="64">
                  <c:v>1434</c:v>
                </c:pt>
                <c:pt idx="65">
                  <c:v>1271</c:v>
                </c:pt>
                <c:pt idx="66">
                  <c:v>953</c:v>
                </c:pt>
                <c:pt idx="67">
                  <c:v>1169</c:v>
                </c:pt>
                <c:pt idx="68">
                  <c:v>1212</c:v>
                </c:pt>
                <c:pt idx="69">
                  <c:v>2327</c:v>
                </c:pt>
                <c:pt idx="70">
                  <c:v>1320</c:v>
                </c:pt>
                <c:pt idx="71">
                  <c:v>685</c:v>
                </c:pt>
                <c:pt idx="72">
                  <c:v>1906</c:v>
                </c:pt>
                <c:pt idx="73">
                  <c:v>2325</c:v>
                </c:pt>
                <c:pt idx="74">
                  <c:v>871</c:v>
                </c:pt>
                <c:pt idx="75">
                  <c:v>2416</c:v>
                </c:pt>
                <c:pt idx="76">
                  <c:v>1877</c:v>
                </c:pt>
                <c:pt idx="77">
                  <c:v>2345</c:v>
                </c:pt>
                <c:pt idx="78">
                  <c:v>1891</c:v>
                </c:pt>
                <c:pt idx="79">
                  <c:v>1434</c:v>
                </c:pt>
                <c:pt idx="80">
                  <c:v>1471</c:v>
                </c:pt>
                <c:pt idx="81">
                  <c:v>1041</c:v>
                </c:pt>
                <c:pt idx="82">
                  <c:v>1281</c:v>
                </c:pt>
                <c:pt idx="83">
                  <c:v>1396</c:v>
                </c:pt>
                <c:pt idx="84">
                  <c:v>2764</c:v>
                </c:pt>
                <c:pt idx="85">
                  <c:v>1529</c:v>
                </c:pt>
                <c:pt idx="86">
                  <c:v>825</c:v>
                </c:pt>
                <c:pt idx="87">
                  <c:v>2482</c:v>
                </c:pt>
                <c:pt idx="88">
                  <c:v>2964</c:v>
                </c:pt>
                <c:pt idx="89">
                  <c:v>931</c:v>
                </c:pt>
                <c:pt idx="90">
                  <c:v>2245</c:v>
                </c:pt>
                <c:pt idx="91">
                  <c:v>1708</c:v>
                </c:pt>
                <c:pt idx="92">
                  <c:v>2106</c:v>
                </c:pt>
                <c:pt idx="93">
                  <c:v>1688</c:v>
                </c:pt>
                <c:pt idx="94">
                  <c:v>1271</c:v>
                </c:pt>
                <c:pt idx="95">
                  <c:v>1471</c:v>
                </c:pt>
                <c:pt idx="96">
                  <c:v>1040</c:v>
                </c:pt>
                <c:pt idx="97">
                  <c:v>1237</c:v>
                </c:pt>
                <c:pt idx="98">
                  <c:v>1220</c:v>
                </c:pt>
                <c:pt idx="99">
                  <c:v>2545</c:v>
                </c:pt>
                <c:pt idx="100">
                  <c:v>1395</c:v>
                </c:pt>
                <c:pt idx="101">
                  <c:v>727</c:v>
                </c:pt>
                <c:pt idx="102">
                  <c:v>2231</c:v>
                </c:pt>
                <c:pt idx="103">
                  <c:v>2636</c:v>
                </c:pt>
                <c:pt idx="104">
                  <c:v>894</c:v>
                </c:pt>
                <c:pt idx="105">
                  <c:v>1706</c:v>
                </c:pt>
                <c:pt idx="106">
                  <c:v>1317</c:v>
                </c:pt>
                <c:pt idx="107">
                  <c:v>1638</c:v>
                </c:pt>
                <c:pt idx="108">
                  <c:v>1225</c:v>
                </c:pt>
                <c:pt idx="109">
                  <c:v>953</c:v>
                </c:pt>
                <c:pt idx="110">
                  <c:v>1041</c:v>
                </c:pt>
                <c:pt idx="111">
                  <c:v>1040</c:v>
                </c:pt>
                <c:pt idx="112">
                  <c:v>841</c:v>
                </c:pt>
                <c:pt idx="113">
                  <c:v>902</c:v>
                </c:pt>
                <c:pt idx="114">
                  <c:v>1999</c:v>
                </c:pt>
                <c:pt idx="115">
                  <c:v>961</c:v>
                </c:pt>
                <c:pt idx="116">
                  <c:v>447</c:v>
                </c:pt>
                <c:pt idx="117">
                  <c:v>1645</c:v>
                </c:pt>
                <c:pt idx="118">
                  <c:v>2057</c:v>
                </c:pt>
                <c:pt idx="119">
                  <c:v>574</c:v>
                </c:pt>
                <c:pt idx="120">
                  <c:v>2093</c:v>
                </c:pt>
                <c:pt idx="121">
                  <c:v>1600</c:v>
                </c:pt>
                <c:pt idx="122">
                  <c:v>1846</c:v>
                </c:pt>
                <c:pt idx="123">
                  <c:v>1553</c:v>
                </c:pt>
                <c:pt idx="124">
                  <c:v>1169</c:v>
                </c:pt>
                <c:pt idx="125">
                  <c:v>1281</c:v>
                </c:pt>
                <c:pt idx="126">
                  <c:v>1237</c:v>
                </c:pt>
                <c:pt idx="127">
                  <c:v>841</c:v>
                </c:pt>
                <c:pt idx="128">
                  <c:v>1181</c:v>
                </c:pt>
                <c:pt idx="129">
                  <c:v>2328</c:v>
                </c:pt>
                <c:pt idx="130">
                  <c:v>1186</c:v>
                </c:pt>
                <c:pt idx="131">
                  <c:v>570</c:v>
                </c:pt>
                <c:pt idx="132">
                  <c:v>1886</c:v>
                </c:pt>
                <c:pt idx="133">
                  <c:v>2333</c:v>
                </c:pt>
                <c:pt idx="134">
                  <c:v>824</c:v>
                </c:pt>
                <c:pt idx="135">
                  <c:v>2191</c:v>
                </c:pt>
                <c:pt idx="136">
                  <c:v>1659</c:v>
                </c:pt>
                <c:pt idx="137">
                  <c:v>1865</c:v>
                </c:pt>
                <c:pt idx="138">
                  <c:v>1661</c:v>
                </c:pt>
                <c:pt idx="139">
                  <c:v>1212</c:v>
                </c:pt>
                <c:pt idx="140">
                  <c:v>1396</c:v>
                </c:pt>
                <c:pt idx="141">
                  <c:v>1220</c:v>
                </c:pt>
                <c:pt idx="142">
                  <c:v>902</c:v>
                </c:pt>
                <c:pt idx="143">
                  <c:v>1181</c:v>
                </c:pt>
                <c:pt idx="144">
                  <c:v>2283</c:v>
                </c:pt>
                <c:pt idx="145">
                  <c:v>1292</c:v>
                </c:pt>
                <c:pt idx="146">
                  <c:v>672</c:v>
                </c:pt>
                <c:pt idx="147">
                  <c:v>1977</c:v>
                </c:pt>
                <c:pt idx="148">
                  <c:v>2373</c:v>
                </c:pt>
                <c:pt idx="149">
                  <c:v>985</c:v>
                </c:pt>
                <c:pt idx="150">
                  <c:v>3446</c:v>
                </c:pt>
                <c:pt idx="151">
                  <c:v>2787</c:v>
                </c:pt>
                <c:pt idx="152">
                  <c:v>3318</c:v>
                </c:pt>
                <c:pt idx="153">
                  <c:v>2801</c:v>
                </c:pt>
                <c:pt idx="154">
                  <c:v>2327</c:v>
                </c:pt>
                <c:pt idx="155">
                  <c:v>2764</c:v>
                </c:pt>
                <c:pt idx="156">
                  <c:v>2545</c:v>
                </c:pt>
                <c:pt idx="157">
                  <c:v>1999</c:v>
                </c:pt>
                <c:pt idx="158">
                  <c:v>2328</c:v>
                </c:pt>
                <c:pt idx="159">
                  <c:v>2283</c:v>
                </c:pt>
                <c:pt idx="160">
                  <c:v>2670</c:v>
                </c:pt>
                <c:pt idx="161">
                  <c:v>1519</c:v>
                </c:pt>
                <c:pt idx="162">
                  <c:v>3530</c:v>
                </c:pt>
                <c:pt idx="163">
                  <c:v>3804</c:v>
                </c:pt>
                <c:pt idx="164">
                  <c:v>1921</c:v>
                </c:pt>
                <c:pt idx="165">
                  <c:v>2347</c:v>
                </c:pt>
                <c:pt idx="166">
                  <c:v>1748</c:v>
                </c:pt>
                <c:pt idx="167">
                  <c:v>2116</c:v>
                </c:pt>
                <c:pt idx="168">
                  <c:v>1769</c:v>
                </c:pt>
                <c:pt idx="169">
                  <c:v>1320</c:v>
                </c:pt>
                <c:pt idx="170">
                  <c:v>1529</c:v>
                </c:pt>
                <c:pt idx="171">
                  <c:v>1395</c:v>
                </c:pt>
                <c:pt idx="172">
                  <c:v>961</c:v>
                </c:pt>
                <c:pt idx="173">
                  <c:v>1186</c:v>
                </c:pt>
                <c:pt idx="174">
                  <c:v>1292</c:v>
                </c:pt>
                <c:pt idx="175">
                  <c:v>2670</c:v>
                </c:pt>
                <c:pt idx="176">
                  <c:v>723</c:v>
                </c:pt>
                <c:pt idx="177">
                  <c:v>2215</c:v>
                </c:pt>
                <c:pt idx="178">
                  <c:v>2749</c:v>
                </c:pt>
                <c:pt idx="179">
                  <c:v>892</c:v>
                </c:pt>
                <c:pt idx="180">
                  <c:v>1310</c:v>
                </c:pt>
                <c:pt idx="181">
                  <c:v>967</c:v>
                </c:pt>
                <c:pt idx="182">
                  <c:v>1246</c:v>
                </c:pt>
                <c:pt idx="183">
                  <c:v>933</c:v>
                </c:pt>
                <c:pt idx="184">
                  <c:v>685</c:v>
                </c:pt>
                <c:pt idx="185">
                  <c:v>825</c:v>
                </c:pt>
                <c:pt idx="186">
                  <c:v>727</c:v>
                </c:pt>
                <c:pt idx="187">
                  <c:v>447</c:v>
                </c:pt>
                <c:pt idx="188">
                  <c:v>570</c:v>
                </c:pt>
                <c:pt idx="189">
                  <c:v>672</c:v>
                </c:pt>
                <c:pt idx="190">
                  <c:v>1519</c:v>
                </c:pt>
                <c:pt idx="191">
                  <c:v>723</c:v>
                </c:pt>
                <c:pt idx="192">
                  <c:v>1307</c:v>
                </c:pt>
                <c:pt idx="193">
                  <c:v>1713</c:v>
                </c:pt>
                <c:pt idx="194">
                  <c:v>376</c:v>
                </c:pt>
                <c:pt idx="195">
                  <c:v>3081</c:v>
                </c:pt>
                <c:pt idx="196">
                  <c:v>2390</c:v>
                </c:pt>
                <c:pt idx="197">
                  <c:v>3062</c:v>
                </c:pt>
                <c:pt idx="198">
                  <c:v>2516</c:v>
                </c:pt>
                <c:pt idx="199">
                  <c:v>1906</c:v>
                </c:pt>
                <c:pt idx="200">
                  <c:v>2482</c:v>
                </c:pt>
                <c:pt idx="201">
                  <c:v>2231</c:v>
                </c:pt>
                <c:pt idx="202">
                  <c:v>1645</c:v>
                </c:pt>
                <c:pt idx="203">
                  <c:v>1886</c:v>
                </c:pt>
                <c:pt idx="204">
                  <c:v>1977</c:v>
                </c:pt>
                <c:pt idx="205">
                  <c:v>3530</c:v>
                </c:pt>
                <c:pt idx="206">
                  <c:v>2215</c:v>
                </c:pt>
                <c:pt idx="207">
                  <c:v>1307</c:v>
                </c:pt>
                <c:pt idx="208">
                  <c:v>3488</c:v>
                </c:pt>
                <c:pt idx="209">
                  <c:v>1597</c:v>
                </c:pt>
                <c:pt idx="210">
                  <c:v>3340</c:v>
                </c:pt>
                <c:pt idx="211">
                  <c:v>2787</c:v>
                </c:pt>
                <c:pt idx="212">
                  <c:v>3270</c:v>
                </c:pt>
                <c:pt idx="213">
                  <c:v>2870</c:v>
                </c:pt>
                <c:pt idx="214">
                  <c:v>2325</c:v>
                </c:pt>
                <c:pt idx="215">
                  <c:v>2964</c:v>
                </c:pt>
                <c:pt idx="216">
                  <c:v>2636</c:v>
                </c:pt>
                <c:pt idx="217">
                  <c:v>2057</c:v>
                </c:pt>
                <c:pt idx="218">
                  <c:v>2333</c:v>
                </c:pt>
                <c:pt idx="219">
                  <c:v>2373</c:v>
                </c:pt>
                <c:pt idx="220">
                  <c:v>3804</c:v>
                </c:pt>
                <c:pt idx="221">
                  <c:v>2749</c:v>
                </c:pt>
                <c:pt idx="222">
                  <c:v>1713</c:v>
                </c:pt>
                <c:pt idx="223">
                  <c:v>3488</c:v>
                </c:pt>
                <c:pt idx="224">
                  <c:v>1963</c:v>
                </c:pt>
                <c:pt idx="225">
                  <c:v>1814</c:v>
                </c:pt>
                <c:pt idx="226">
                  <c:v>1219</c:v>
                </c:pt>
                <c:pt idx="227">
                  <c:v>1579</c:v>
                </c:pt>
                <c:pt idx="228">
                  <c:v>1142</c:v>
                </c:pt>
                <c:pt idx="229">
                  <c:v>871</c:v>
                </c:pt>
                <c:pt idx="230">
                  <c:v>931</c:v>
                </c:pt>
                <c:pt idx="231">
                  <c:v>894</c:v>
                </c:pt>
                <c:pt idx="232">
                  <c:v>574</c:v>
                </c:pt>
                <c:pt idx="233">
                  <c:v>824</c:v>
                </c:pt>
                <c:pt idx="234">
                  <c:v>985</c:v>
                </c:pt>
                <c:pt idx="235">
                  <c:v>1921</c:v>
                </c:pt>
                <c:pt idx="236">
                  <c:v>892</c:v>
                </c:pt>
                <c:pt idx="237">
                  <c:v>376</c:v>
                </c:pt>
                <c:pt idx="238">
                  <c:v>1597</c:v>
                </c:pt>
                <c:pt idx="239">
                  <c:v>1963</c:v>
                </c:pt>
              </c:numCache>
            </c:numRef>
          </c:val>
        </c:ser>
        <c:ser>
          <c:idx val="3"/>
          <c:order val="3"/>
          <c:tx>
            <c:v>Switch</c:v>
          </c:tx>
          <c:invertIfNegative val="0"/>
          <c:cat>
            <c:strRef>
              <c:f>Sheet1!$E$3:$E$242</c:f>
              <c:strCache>
                <c:ptCount val="226"/>
                <c:pt idx="0">
                  <c:v>adrenal</c:v>
                </c:pt>
                <c:pt idx="15">
                  <c:v>adipose</c:v>
                </c:pt>
                <c:pt idx="30">
                  <c:v>brain</c:v>
                </c:pt>
                <c:pt idx="45">
                  <c:v>breast</c:v>
                </c:pt>
                <c:pt idx="60">
                  <c:v>colon</c:v>
                </c:pt>
                <c:pt idx="75">
                  <c:v>heart</c:v>
                </c:pt>
                <c:pt idx="90">
                  <c:v>kidney</c:v>
                </c:pt>
                <c:pt idx="105">
                  <c:v>liver</c:v>
                </c:pt>
                <c:pt idx="120">
                  <c:v>Lung</c:v>
                </c:pt>
                <c:pt idx="135">
                  <c:v>lymph</c:v>
                </c:pt>
                <c:pt idx="150">
                  <c:v>ovary</c:v>
                </c:pt>
                <c:pt idx="165">
                  <c:v>prostate</c:v>
                </c:pt>
                <c:pt idx="180">
                  <c:v>skel_muscle</c:v>
                </c:pt>
                <c:pt idx="195">
                  <c:v>testes</c:v>
                </c:pt>
                <c:pt idx="210">
                  <c:v>thyroid</c:v>
                </c:pt>
                <c:pt idx="225">
                  <c:v>white_blood</c:v>
                </c:pt>
              </c:strCache>
            </c:strRef>
          </c:cat>
          <c:val>
            <c:numRef>
              <c:f>Sheet1!$D$3:$D$242</c:f>
              <c:numCache>
                <c:formatCode>General</c:formatCode>
                <c:ptCount val="240"/>
                <c:pt idx="0">
                  <c:v>1682</c:v>
                </c:pt>
                <c:pt idx="1">
                  <c:v>1969</c:v>
                </c:pt>
                <c:pt idx="2">
                  <c:v>1656</c:v>
                </c:pt>
                <c:pt idx="3">
                  <c:v>1655</c:v>
                </c:pt>
                <c:pt idx="4">
                  <c:v>1747</c:v>
                </c:pt>
                <c:pt idx="5">
                  <c:v>1541</c:v>
                </c:pt>
                <c:pt idx="6">
                  <c:v>1319</c:v>
                </c:pt>
                <c:pt idx="7">
                  <c:v>1706</c:v>
                </c:pt>
                <c:pt idx="8">
                  <c:v>1871</c:v>
                </c:pt>
                <c:pt idx="9">
                  <c:v>2047</c:v>
                </c:pt>
                <c:pt idx="10">
                  <c:v>1772</c:v>
                </c:pt>
                <c:pt idx="11">
                  <c:v>1269</c:v>
                </c:pt>
                <c:pt idx="12">
                  <c:v>2018</c:v>
                </c:pt>
                <c:pt idx="13">
                  <c:v>1999</c:v>
                </c:pt>
                <c:pt idx="14">
                  <c:v>1520</c:v>
                </c:pt>
                <c:pt idx="15">
                  <c:v>1682</c:v>
                </c:pt>
                <c:pt idx="16">
                  <c:v>1775</c:v>
                </c:pt>
                <c:pt idx="17">
                  <c:v>1456</c:v>
                </c:pt>
                <c:pt idx="18">
                  <c:v>1407</c:v>
                </c:pt>
                <c:pt idx="19">
                  <c:v>1592</c:v>
                </c:pt>
                <c:pt idx="20">
                  <c:v>1292</c:v>
                </c:pt>
                <c:pt idx="21">
                  <c:v>1171</c:v>
                </c:pt>
                <c:pt idx="22">
                  <c:v>1442</c:v>
                </c:pt>
                <c:pt idx="23">
                  <c:v>1609</c:v>
                </c:pt>
                <c:pt idx="24">
                  <c:v>1778</c:v>
                </c:pt>
                <c:pt idx="25">
                  <c:v>1537</c:v>
                </c:pt>
                <c:pt idx="26">
                  <c:v>1106</c:v>
                </c:pt>
                <c:pt idx="27">
                  <c:v>1717</c:v>
                </c:pt>
                <c:pt idx="28">
                  <c:v>1864</c:v>
                </c:pt>
                <c:pt idx="29">
                  <c:v>1338</c:v>
                </c:pt>
                <c:pt idx="30">
                  <c:v>1969</c:v>
                </c:pt>
                <c:pt idx="31">
                  <c:v>1775</c:v>
                </c:pt>
                <c:pt idx="32">
                  <c:v>1748</c:v>
                </c:pt>
                <c:pt idx="33">
                  <c:v>1716</c:v>
                </c:pt>
                <c:pt idx="34">
                  <c:v>1843</c:v>
                </c:pt>
                <c:pt idx="35">
                  <c:v>1681</c:v>
                </c:pt>
                <c:pt idx="36">
                  <c:v>1413</c:v>
                </c:pt>
                <c:pt idx="37">
                  <c:v>1738</c:v>
                </c:pt>
                <c:pt idx="38">
                  <c:v>1861</c:v>
                </c:pt>
                <c:pt idx="39">
                  <c:v>2192</c:v>
                </c:pt>
                <c:pt idx="40">
                  <c:v>1851</c:v>
                </c:pt>
                <c:pt idx="41">
                  <c:v>1187</c:v>
                </c:pt>
                <c:pt idx="42">
                  <c:v>2264</c:v>
                </c:pt>
                <c:pt idx="43">
                  <c:v>2253</c:v>
                </c:pt>
                <c:pt idx="44">
                  <c:v>1523</c:v>
                </c:pt>
                <c:pt idx="45">
                  <c:v>1656</c:v>
                </c:pt>
                <c:pt idx="46">
                  <c:v>1456</c:v>
                </c:pt>
                <c:pt idx="47">
                  <c:v>1748</c:v>
                </c:pt>
                <c:pt idx="48">
                  <c:v>1389</c:v>
                </c:pt>
                <c:pt idx="49">
                  <c:v>1556</c:v>
                </c:pt>
                <c:pt idx="50">
                  <c:v>1312</c:v>
                </c:pt>
                <c:pt idx="51">
                  <c:v>1166</c:v>
                </c:pt>
                <c:pt idx="52">
                  <c:v>1499</c:v>
                </c:pt>
                <c:pt idx="53">
                  <c:v>1582</c:v>
                </c:pt>
                <c:pt idx="54">
                  <c:v>1660</c:v>
                </c:pt>
                <c:pt idx="55">
                  <c:v>1526</c:v>
                </c:pt>
                <c:pt idx="56">
                  <c:v>1150</c:v>
                </c:pt>
                <c:pt idx="57">
                  <c:v>1769</c:v>
                </c:pt>
                <c:pt idx="58">
                  <c:v>1803</c:v>
                </c:pt>
                <c:pt idx="59">
                  <c:v>1292</c:v>
                </c:pt>
                <c:pt idx="60">
                  <c:v>1655</c:v>
                </c:pt>
                <c:pt idx="61">
                  <c:v>1407</c:v>
                </c:pt>
                <c:pt idx="62">
                  <c:v>1716</c:v>
                </c:pt>
                <c:pt idx="63">
                  <c:v>1389</c:v>
                </c:pt>
                <c:pt idx="64">
                  <c:v>1535</c:v>
                </c:pt>
                <c:pt idx="65">
                  <c:v>1251</c:v>
                </c:pt>
                <c:pt idx="66">
                  <c:v>1103</c:v>
                </c:pt>
                <c:pt idx="67">
                  <c:v>1343</c:v>
                </c:pt>
                <c:pt idx="68">
                  <c:v>1365</c:v>
                </c:pt>
                <c:pt idx="69">
                  <c:v>1567</c:v>
                </c:pt>
                <c:pt idx="70">
                  <c:v>1384</c:v>
                </c:pt>
                <c:pt idx="71">
                  <c:v>1064</c:v>
                </c:pt>
                <c:pt idx="72">
                  <c:v>1572</c:v>
                </c:pt>
                <c:pt idx="73">
                  <c:v>1749</c:v>
                </c:pt>
                <c:pt idx="74">
                  <c:v>1179</c:v>
                </c:pt>
                <c:pt idx="75">
                  <c:v>1747</c:v>
                </c:pt>
                <c:pt idx="76">
                  <c:v>1592</c:v>
                </c:pt>
                <c:pt idx="77">
                  <c:v>1843</c:v>
                </c:pt>
                <c:pt idx="78">
                  <c:v>1556</c:v>
                </c:pt>
                <c:pt idx="79">
                  <c:v>1535</c:v>
                </c:pt>
                <c:pt idx="80">
                  <c:v>1332</c:v>
                </c:pt>
                <c:pt idx="81">
                  <c:v>1139</c:v>
                </c:pt>
                <c:pt idx="82">
                  <c:v>1516</c:v>
                </c:pt>
                <c:pt idx="83">
                  <c:v>1625</c:v>
                </c:pt>
                <c:pt idx="84">
                  <c:v>1786</c:v>
                </c:pt>
                <c:pt idx="85">
                  <c:v>1584</c:v>
                </c:pt>
                <c:pt idx="86">
                  <c:v>983</c:v>
                </c:pt>
                <c:pt idx="87">
                  <c:v>1799</c:v>
                </c:pt>
                <c:pt idx="88">
                  <c:v>2004</c:v>
                </c:pt>
                <c:pt idx="89">
                  <c:v>1301</c:v>
                </c:pt>
                <c:pt idx="90">
                  <c:v>1541</c:v>
                </c:pt>
                <c:pt idx="91">
                  <c:v>1292</c:v>
                </c:pt>
                <c:pt idx="92">
                  <c:v>1681</c:v>
                </c:pt>
                <c:pt idx="93">
                  <c:v>1312</c:v>
                </c:pt>
                <c:pt idx="94">
                  <c:v>1251</c:v>
                </c:pt>
                <c:pt idx="95">
                  <c:v>1332</c:v>
                </c:pt>
                <c:pt idx="96">
                  <c:v>946</c:v>
                </c:pt>
                <c:pt idx="97">
                  <c:v>1318</c:v>
                </c:pt>
                <c:pt idx="98">
                  <c:v>1397</c:v>
                </c:pt>
                <c:pt idx="99">
                  <c:v>1557</c:v>
                </c:pt>
                <c:pt idx="100">
                  <c:v>1314</c:v>
                </c:pt>
                <c:pt idx="101">
                  <c:v>977</c:v>
                </c:pt>
                <c:pt idx="102">
                  <c:v>1524</c:v>
                </c:pt>
                <c:pt idx="103">
                  <c:v>1629</c:v>
                </c:pt>
                <c:pt idx="104">
                  <c:v>1089</c:v>
                </c:pt>
                <c:pt idx="105">
                  <c:v>1319</c:v>
                </c:pt>
                <c:pt idx="106">
                  <c:v>1171</c:v>
                </c:pt>
                <c:pt idx="107">
                  <c:v>1413</c:v>
                </c:pt>
                <c:pt idx="108">
                  <c:v>1166</c:v>
                </c:pt>
                <c:pt idx="109">
                  <c:v>1103</c:v>
                </c:pt>
                <c:pt idx="110">
                  <c:v>1139</c:v>
                </c:pt>
                <c:pt idx="111">
                  <c:v>946</c:v>
                </c:pt>
                <c:pt idx="112">
                  <c:v>1172</c:v>
                </c:pt>
                <c:pt idx="113">
                  <c:v>1204</c:v>
                </c:pt>
                <c:pt idx="114">
                  <c:v>1271</c:v>
                </c:pt>
                <c:pt idx="115">
                  <c:v>1154</c:v>
                </c:pt>
                <c:pt idx="116">
                  <c:v>890</c:v>
                </c:pt>
                <c:pt idx="117">
                  <c:v>1273</c:v>
                </c:pt>
                <c:pt idx="118">
                  <c:v>1353</c:v>
                </c:pt>
                <c:pt idx="119">
                  <c:v>930</c:v>
                </c:pt>
                <c:pt idx="120">
                  <c:v>1706</c:v>
                </c:pt>
                <c:pt idx="121">
                  <c:v>1442</c:v>
                </c:pt>
                <c:pt idx="122">
                  <c:v>1738</c:v>
                </c:pt>
                <c:pt idx="123">
                  <c:v>1499</c:v>
                </c:pt>
                <c:pt idx="124">
                  <c:v>1343</c:v>
                </c:pt>
                <c:pt idx="125">
                  <c:v>1516</c:v>
                </c:pt>
                <c:pt idx="126">
                  <c:v>1318</c:v>
                </c:pt>
                <c:pt idx="127">
                  <c:v>1172</c:v>
                </c:pt>
                <c:pt idx="128">
                  <c:v>1425</c:v>
                </c:pt>
                <c:pt idx="129">
                  <c:v>1753</c:v>
                </c:pt>
                <c:pt idx="130">
                  <c:v>1442</c:v>
                </c:pt>
                <c:pt idx="131">
                  <c:v>1033</c:v>
                </c:pt>
                <c:pt idx="132">
                  <c:v>1720</c:v>
                </c:pt>
                <c:pt idx="133">
                  <c:v>1845</c:v>
                </c:pt>
                <c:pt idx="134">
                  <c:v>1257</c:v>
                </c:pt>
                <c:pt idx="135">
                  <c:v>1871</c:v>
                </c:pt>
                <c:pt idx="136">
                  <c:v>1609</c:v>
                </c:pt>
                <c:pt idx="137">
                  <c:v>1861</c:v>
                </c:pt>
                <c:pt idx="138">
                  <c:v>1582</c:v>
                </c:pt>
                <c:pt idx="139">
                  <c:v>1365</c:v>
                </c:pt>
                <c:pt idx="140">
                  <c:v>1625</c:v>
                </c:pt>
                <c:pt idx="141">
                  <c:v>1397</c:v>
                </c:pt>
                <c:pt idx="142">
                  <c:v>1204</c:v>
                </c:pt>
                <c:pt idx="143">
                  <c:v>1425</c:v>
                </c:pt>
                <c:pt idx="144">
                  <c:v>1785</c:v>
                </c:pt>
                <c:pt idx="145">
                  <c:v>1491</c:v>
                </c:pt>
                <c:pt idx="146">
                  <c:v>1137</c:v>
                </c:pt>
                <c:pt idx="147">
                  <c:v>1764</c:v>
                </c:pt>
                <c:pt idx="148">
                  <c:v>1851</c:v>
                </c:pt>
                <c:pt idx="149">
                  <c:v>1360</c:v>
                </c:pt>
                <c:pt idx="150">
                  <c:v>2047</c:v>
                </c:pt>
                <c:pt idx="151">
                  <c:v>1778</c:v>
                </c:pt>
                <c:pt idx="152">
                  <c:v>2192</c:v>
                </c:pt>
                <c:pt idx="153">
                  <c:v>1660</c:v>
                </c:pt>
                <c:pt idx="154">
                  <c:v>1567</c:v>
                </c:pt>
                <c:pt idx="155">
                  <c:v>1786</c:v>
                </c:pt>
                <c:pt idx="156">
                  <c:v>1557</c:v>
                </c:pt>
                <c:pt idx="157">
                  <c:v>1271</c:v>
                </c:pt>
                <c:pt idx="158">
                  <c:v>1753</c:v>
                </c:pt>
                <c:pt idx="159">
                  <c:v>1785</c:v>
                </c:pt>
                <c:pt idx="160">
                  <c:v>1837</c:v>
                </c:pt>
                <c:pt idx="161">
                  <c:v>1252</c:v>
                </c:pt>
                <c:pt idx="162">
                  <c:v>2091</c:v>
                </c:pt>
                <c:pt idx="163">
                  <c:v>2217</c:v>
                </c:pt>
                <c:pt idx="164">
                  <c:v>1463</c:v>
                </c:pt>
                <c:pt idx="165">
                  <c:v>1772</c:v>
                </c:pt>
                <c:pt idx="166">
                  <c:v>1537</c:v>
                </c:pt>
                <c:pt idx="167">
                  <c:v>1851</c:v>
                </c:pt>
                <c:pt idx="168">
                  <c:v>1526</c:v>
                </c:pt>
                <c:pt idx="169">
                  <c:v>1384</c:v>
                </c:pt>
                <c:pt idx="170">
                  <c:v>1584</c:v>
                </c:pt>
                <c:pt idx="171">
                  <c:v>1314</c:v>
                </c:pt>
                <c:pt idx="172">
                  <c:v>1154</c:v>
                </c:pt>
                <c:pt idx="173">
                  <c:v>1442</c:v>
                </c:pt>
                <c:pt idx="174">
                  <c:v>1491</c:v>
                </c:pt>
                <c:pt idx="175">
                  <c:v>1837</c:v>
                </c:pt>
                <c:pt idx="176">
                  <c:v>1069</c:v>
                </c:pt>
                <c:pt idx="177">
                  <c:v>1783</c:v>
                </c:pt>
                <c:pt idx="178">
                  <c:v>1948</c:v>
                </c:pt>
                <c:pt idx="179">
                  <c:v>1266</c:v>
                </c:pt>
                <c:pt idx="180">
                  <c:v>1269</c:v>
                </c:pt>
                <c:pt idx="181">
                  <c:v>1106</c:v>
                </c:pt>
                <c:pt idx="182">
                  <c:v>1187</c:v>
                </c:pt>
                <c:pt idx="183">
                  <c:v>1150</c:v>
                </c:pt>
                <c:pt idx="184">
                  <c:v>1064</c:v>
                </c:pt>
                <c:pt idx="185">
                  <c:v>983</c:v>
                </c:pt>
                <c:pt idx="186">
                  <c:v>977</c:v>
                </c:pt>
                <c:pt idx="187">
                  <c:v>890</c:v>
                </c:pt>
                <c:pt idx="188">
                  <c:v>1033</c:v>
                </c:pt>
                <c:pt idx="189">
                  <c:v>1137</c:v>
                </c:pt>
                <c:pt idx="190">
                  <c:v>1252</c:v>
                </c:pt>
                <c:pt idx="191">
                  <c:v>1069</c:v>
                </c:pt>
                <c:pt idx="192">
                  <c:v>1260</c:v>
                </c:pt>
                <c:pt idx="193">
                  <c:v>1362</c:v>
                </c:pt>
                <c:pt idx="194">
                  <c:v>897</c:v>
                </c:pt>
                <c:pt idx="195">
                  <c:v>2018</c:v>
                </c:pt>
                <c:pt idx="196">
                  <c:v>1717</c:v>
                </c:pt>
                <c:pt idx="197">
                  <c:v>2264</c:v>
                </c:pt>
                <c:pt idx="198">
                  <c:v>1769</c:v>
                </c:pt>
                <c:pt idx="199">
                  <c:v>1572</c:v>
                </c:pt>
                <c:pt idx="200">
                  <c:v>1799</c:v>
                </c:pt>
                <c:pt idx="201">
                  <c:v>1524</c:v>
                </c:pt>
                <c:pt idx="202">
                  <c:v>1273</c:v>
                </c:pt>
                <c:pt idx="203">
                  <c:v>1720</c:v>
                </c:pt>
                <c:pt idx="204">
                  <c:v>1764</c:v>
                </c:pt>
                <c:pt idx="205">
                  <c:v>2091</c:v>
                </c:pt>
                <c:pt idx="206">
                  <c:v>1783</c:v>
                </c:pt>
                <c:pt idx="207">
                  <c:v>1260</c:v>
                </c:pt>
                <c:pt idx="208">
                  <c:v>2232</c:v>
                </c:pt>
                <c:pt idx="209">
                  <c:v>1466</c:v>
                </c:pt>
                <c:pt idx="210">
                  <c:v>1999</c:v>
                </c:pt>
                <c:pt idx="211">
                  <c:v>1864</c:v>
                </c:pt>
                <c:pt idx="212">
                  <c:v>2253</c:v>
                </c:pt>
                <c:pt idx="213">
                  <c:v>1803</c:v>
                </c:pt>
                <c:pt idx="214">
                  <c:v>1749</c:v>
                </c:pt>
                <c:pt idx="215">
                  <c:v>2004</c:v>
                </c:pt>
                <c:pt idx="216">
                  <c:v>1629</c:v>
                </c:pt>
                <c:pt idx="217">
                  <c:v>1353</c:v>
                </c:pt>
                <c:pt idx="218">
                  <c:v>1845</c:v>
                </c:pt>
                <c:pt idx="219">
                  <c:v>1851</c:v>
                </c:pt>
                <c:pt idx="220">
                  <c:v>2217</c:v>
                </c:pt>
                <c:pt idx="221">
                  <c:v>1948</c:v>
                </c:pt>
                <c:pt idx="222">
                  <c:v>1362</c:v>
                </c:pt>
                <c:pt idx="223">
                  <c:v>2232</c:v>
                </c:pt>
                <c:pt idx="224">
                  <c:v>1579</c:v>
                </c:pt>
                <c:pt idx="225">
                  <c:v>1520</c:v>
                </c:pt>
                <c:pt idx="226">
                  <c:v>1338</c:v>
                </c:pt>
                <c:pt idx="227">
                  <c:v>1523</c:v>
                </c:pt>
                <c:pt idx="228">
                  <c:v>1292</c:v>
                </c:pt>
                <c:pt idx="229">
                  <c:v>1179</c:v>
                </c:pt>
                <c:pt idx="230">
                  <c:v>1301</c:v>
                </c:pt>
                <c:pt idx="231">
                  <c:v>1089</c:v>
                </c:pt>
                <c:pt idx="232">
                  <c:v>930</c:v>
                </c:pt>
                <c:pt idx="233">
                  <c:v>1257</c:v>
                </c:pt>
                <c:pt idx="234">
                  <c:v>1360</c:v>
                </c:pt>
                <c:pt idx="235">
                  <c:v>1463</c:v>
                </c:pt>
                <c:pt idx="236">
                  <c:v>1266</c:v>
                </c:pt>
                <c:pt idx="237">
                  <c:v>897</c:v>
                </c:pt>
                <c:pt idx="238">
                  <c:v>1466</c:v>
                </c:pt>
                <c:pt idx="239">
                  <c:v>1579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4683272"/>
        <c:axId val="244686016"/>
      </c:barChart>
      <c:catAx>
        <c:axId val="244683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44686016"/>
        <c:crossesAt val="0"/>
        <c:auto val="1"/>
        <c:lblAlgn val="ctr"/>
        <c:lblOffset val="100"/>
        <c:tickLblSkip val="15"/>
        <c:noMultiLvlLbl val="0"/>
      </c:catAx>
      <c:valAx>
        <c:axId val="244686016"/>
        <c:scaling>
          <c:orientation val="minMax"/>
          <c:max val="27000"/>
          <c:min val="0"/>
        </c:scaling>
        <c:delete val="0"/>
        <c:axPos val="t"/>
        <c:majorGridlines/>
        <c:numFmt formatCode="General" sourceLinked="0"/>
        <c:majorTickMark val="out"/>
        <c:minorTickMark val="none"/>
        <c:tickLblPos val="nextTo"/>
        <c:crossAx val="244683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019510061242337"/>
          <c:y val="0.53626932050160392"/>
          <c:w val="0.18202712160979873"/>
          <c:h val="0.3348687664041994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34951881014863"/>
          <c:y val="2.8252405949256338E-2"/>
          <c:w val="0.63064982502187306"/>
          <c:h val="0.65134514435695534"/>
        </c:manualLayout>
      </c:layout>
      <c:lineChart>
        <c:grouping val="standard"/>
        <c:varyColors val="0"/>
        <c:ser>
          <c:idx val="0"/>
          <c:order val="0"/>
          <c:tx>
            <c:v>Transcripts</c:v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Sheet3!$K$25:$K$40</c:f>
              <c:strCache>
                <c:ptCount val="16"/>
                <c:pt idx="0">
                  <c:v>adrenal</c:v>
                </c:pt>
                <c:pt idx="1">
                  <c:v>adipose</c:v>
                </c:pt>
                <c:pt idx="2">
                  <c:v>brain</c:v>
                </c:pt>
                <c:pt idx="3">
                  <c:v>breast</c:v>
                </c:pt>
                <c:pt idx="4">
                  <c:v>colon</c:v>
                </c:pt>
                <c:pt idx="5">
                  <c:v>heart</c:v>
                </c:pt>
                <c:pt idx="6">
                  <c:v>kidney</c:v>
                </c:pt>
                <c:pt idx="7">
                  <c:v>liver</c:v>
                </c:pt>
                <c:pt idx="8">
                  <c:v>lung</c:v>
                </c:pt>
                <c:pt idx="9">
                  <c:v>lymph</c:v>
                </c:pt>
                <c:pt idx="10">
                  <c:v>ovary</c:v>
                </c:pt>
                <c:pt idx="11">
                  <c:v>prostate</c:v>
                </c:pt>
                <c:pt idx="12">
                  <c:v>skel_muscle</c:v>
                </c:pt>
                <c:pt idx="13">
                  <c:v>testes</c:v>
                </c:pt>
                <c:pt idx="14">
                  <c:v>thyroid</c:v>
                </c:pt>
                <c:pt idx="15">
                  <c:v>white_blood</c:v>
                </c:pt>
              </c:strCache>
            </c:strRef>
          </c:cat>
          <c:val>
            <c:numRef>
              <c:f>Sheet3!$H$25:$H$40</c:f>
              <c:numCache>
                <c:formatCode>General</c:formatCode>
                <c:ptCount val="16"/>
                <c:pt idx="0">
                  <c:v>46008</c:v>
                </c:pt>
                <c:pt idx="1">
                  <c:v>31935</c:v>
                </c:pt>
                <c:pt idx="2">
                  <c:v>43321</c:v>
                </c:pt>
                <c:pt idx="3">
                  <c:v>36656</c:v>
                </c:pt>
                <c:pt idx="4">
                  <c:v>30882</c:v>
                </c:pt>
                <c:pt idx="5">
                  <c:v>32230</c:v>
                </c:pt>
                <c:pt idx="6">
                  <c:v>34832</c:v>
                </c:pt>
                <c:pt idx="7">
                  <c:v>27384</c:v>
                </c:pt>
                <c:pt idx="8">
                  <c:v>35517</c:v>
                </c:pt>
                <c:pt idx="9">
                  <c:v>36754</c:v>
                </c:pt>
                <c:pt idx="10">
                  <c:v>41690</c:v>
                </c:pt>
                <c:pt idx="11">
                  <c:v>35427</c:v>
                </c:pt>
                <c:pt idx="12">
                  <c:v>22850</c:v>
                </c:pt>
                <c:pt idx="13">
                  <c:v>46169</c:v>
                </c:pt>
                <c:pt idx="14">
                  <c:v>39896</c:v>
                </c:pt>
                <c:pt idx="15">
                  <c:v>25118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114648"/>
        <c:axId val="247107984"/>
      </c:lineChart>
      <c:catAx>
        <c:axId val="247114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7107984"/>
        <c:crosses val="autoZero"/>
        <c:auto val="1"/>
        <c:lblAlgn val="ctr"/>
        <c:lblOffset val="100"/>
        <c:noMultiLvlLbl val="0"/>
      </c:catAx>
      <c:valAx>
        <c:axId val="247107984"/>
        <c:scaling>
          <c:orientation val="minMax"/>
          <c:min val="2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7114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Transcripts</c:v>
          </c:tx>
          <c:spPr>
            <a:ln>
              <a:solidFill>
                <a:srgbClr val="0070C0"/>
              </a:solidFill>
            </a:ln>
          </c:spPr>
          <c:marker>
            <c:symbol val="diamond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Sheet3!$A$45:$A$61</c:f>
              <c:strCache>
                <c:ptCount val="16"/>
                <c:pt idx="0">
                  <c:v>adrenal</c:v>
                </c:pt>
                <c:pt idx="1">
                  <c:v>adipose</c:v>
                </c:pt>
                <c:pt idx="2">
                  <c:v>brain</c:v>
                </c:pt>
                <c:pt idx="3">
                  <c:v>breast</c:v>
                </c:pt>
                <c:pt idx="4">
                  <c:v>colon</c:v>
                </c:pt>
                <c:pt idx="5">
                  <c:v>heart</c:v>
                </c:pt>
                <c:pt idx="6">
                  <c:v>kidney</c:v>
                </c:pt>
                <c:pt idx="7">
                  <c:v>liver</c:v>
                </c:pt>
                <c:pt idx="8">
                  <c:v>lung</c:v>
                </c:pt>
                <c:pt idx="9">
                  <c:v>lymph</c:v>
                </c:pt>
                <c:pt idx="10">
                  <c:v>ovary</c:v>
                </c:pt>
                <c:pt idx="11">
                  <c:v>prostate</c:v>
                </c:pt>
                <c:pt idx="12">
                  <c:v>skel_muscle</c:v>
                </c:pt>
                <c:pt idx="13">
                  <c:v>testes</c:v>
                </c:pt>
                <c:pt idx="14">
                  <c:v>thyroid</c:v>
                </c:pt>
                <c:pt idx="15">
                  <c:v>white_blood</c:v>
                </c:pt>
              </c:strCache>
            </c:strRef>
          </c:cat>
          <c:val>
            <c:numRef>
              <c:f>Sheet3!$G$45:$G$60</c:f>
              <c:numCache>
                <c:formatCode>General</c:formatCode>
                <c:ptCount val="16"/>
                <c:pt idx="0">
                  <c:v>50908</c:v>
                </c:pt>
                <c:pt idx="1">
                  <c:v>39117</c:v>
                </c:pt>
                <c:pt idx="2">
                  <c:v>46495</c:v>
                </c:pt>
                <c:pt idx="3">
                  <c:v>43517</c:v>
                </c:pt>
                <c:pt idx="4">
                  <c:v>42711</c:v>
                </c:pt>
                <c:pt idx="5">
                  <c:v>35416</c:v>
                </c:pt>
                <c:pt idx="6">
                  <c:v>43887</c:v>
                </c:pt>
                <c:pt idx="7">
                  <c:v>36736</c:v>
                </c:pt>
                <c:pt idx="8">
                  <c:v>51034</c:v>
                </c:pt>
                <c:pt idx="9">
                  <c:v>52617</c:v>
                </c:pt>
                <c:pt idx="10">
                  <c:v>43729</c:v>
                </c:pt>
                <c:pt idx="11">
                  <c:v>45321</c:v>
                </c:pt>
                <c:pt idx="12">
                  <c:v>42305</c:v>
                </c:pt>
                <c:pt idx="13">
                  <c:v>48025</c:v>
                </c:pt>
                <c:pt idx="14">
                  <c:v>44250</c:v>
                </c:pt>
                <c:pt idx="15">
                  <c:v>36106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113472"/>
        <c:axId val="247110728"/>
      </c:lineChart>
      <c:catAx>
        <c:axId val="24711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7110728"/>
        <c:crosses val="autoZero"/>
        <c:auto val="1"/>
        <c:lblAlgn val="ctr"/>
        <c:lblOffset val="100"/>
        <c:noMultiLvlLbl val="0"/>
      </c:catAx>
      <c:valAx>
        <c:axId val="247110728"/>
        <c:scaling>
          <c:orientation val="minMax"/>
          <c:min val="3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711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Sheet4!$D$2</c:f>
              <c:strCache>
                <c:ptCount val="1"/>
                <c:pt idx="0">
                  <c:v>Left</c:v>
                </c:pt>
              </c:strCache>
            </c:strRef>
          </c:tx>
          <c:invertIfNegative val="0"/>
          <c:cat>
            <c:numRef>
              <c:f>Sheet4!$B$3:$B$53</c:f>
              <c:numCache>
                <c:formatCode>General</c:formatCode>
                <c:ptCount val="5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</c:numCache>
            </c:numRef>
          </c:cat>
          <c:val>
            <c:numRef>
              <c:f>Sheet4!$D$3:$D$53</c:f>
              <c:numCache>
                <c:formatCode>General</c:formatCode>
                <c:ptCount val="51"/>
                <c:pt idx="0">
                  <c:v>1.7340397939901442</c:v>
                </c:pt>
                <c:pt idx="1">
                  <c:v>1.9118900292711845</c:v>
                </c:pt>
                <c:pt idx="2">
                  <c:v>1.6228833969394938</c:v>
                </c:pt>
                <c:pt idx="3">
                  <c:v>1.3190559116677165</c:v>
                </c:pt>
                <c:pt idx="4">
                  <c:v>1.2004890881470229</c:v>
                </c:pt>
                <c:pt idx="5">
                  <c:v>0.9967023602208307</c:v>
                </c:pt>
                <c:pt idx="6">
                  <c:v>0.98929193375078739</c:v>
                </c:pt>
                <c:pt idx="7">
                  <c:v>0.86331468376005038</c:v>
                </c:pt>
                <c:pt idx="8">
                  <c:v>0.70399051465411833</c:v>
                </c:pt>
                <c:pt idx="9">
                  <c:v>0.76697913964948683</c:v>
                </c:pt>
                <c:pt idx="10">
                  <c:v>0.73363222053429178</c:v>
                </c:pt>
                <c:pt idx="11">
                  <c:v>0.559487198488273</c:v>
                </c:pt>
                <c:pt idx="12">
                  <c:v>0.59283411760346805</c:v>
                </c:pt>
                <c:pt idx="13">
                  <c:v>0.60394975730853306</c:v>
                </c:pt>
                <c:pt idx="14">
                  <c:v>0.57060283819333801</c:v>
                </c:pt>
                <c:pt idx="15">
                  <c:v>0.55207677201822969</c:v>
                </c:pt>
                <c:pt idx="16">
                  <c:v>0.51872985290303453</c:v>
                </c:pt>
                <c:pt idx="17">
                  <c:v>0.55578198525325129</c:v>
                </c:pt>
                <c:pt idx="18">
                  <c:v>0.48908814702286119</c:v>
                </c:pt>
                <c:pt idx="19">
                  <c:v>0.44833080143762272</c:v>
                </c:pt>
                <c:pt idx="20">
                  <c:v>0.48908814702286119</c:v>
                </c:pt>
                <c:pt idx="21">
                  <c:v>0.37422653673718925</c:v>
                </c:pt>
                <c:pt idx="22">
                  <c:v>0.42609952202749268</c:v>
                </c:pt>
                <c:pt idx="23">
                  <c:v>0.43350994849753605</c:v>
                </c:pt>
                <c:pt idx="24">
                  <c:v>0.41498388232242767</c:v>
                </c:pt>
                <c:pt idx="25">
                  <c:v>0.35570047056208087</c:v>
                </c:pt>
                <c:pt idx="26">
                  <c:v>0.34829004409203751</c:v>
                </c:pt>
                <c:pt idx="27">
                  <c:v>0.38163696320723256</c:v>
                </c:pt>
                <c:pt idx="28">
                  <c:v>0.33717440438697249</c:v>
                </c:pt>
                <c:pt idx="29">
                  <c:v>0.37052132350216754</c:v>
                </c:pt>
                <c:pt idx="30">
                  <c:v>0.37052132350216754</c:v>
                </c:pt>
                <c:pt idx="31">
                  <c:v>0.35570047056208087</c:v>
                </c:pt>
                <c:pt idx="32">
                  <c:v>0.29641705880173402</c:v>
                </c:pt>
                <c:pt idx="33">
                  <c:v>0.34829004409203751</c:v>
                </c:pt>
                <c:pt idx="34">
                  <c:v>0.30012227203675573</c:v>
                </c:pt>
                <c:pt idx="35">
                  <c:v>0.27048056615658234</c:v>
                </c:pt>
                <c:pt idx="36">
                  <c:v>0.29641705880173402</c:v>
                </c:pt>
                <c:pt idx="37">
                  <c:v>0.31864833821186411</c:v>
                </c:pt>
                <c:pt idx="38">
                  <c:v>0.35570047056208087</c:v>
                </c:pt>
                <c:pt idx="39">
                  <c:v>0.32976397791692913</c:v>
                </c:pt>
                <c:pt idx="40">
                  <c:v>0.30012227203675573</c:v>
                </c:pt>
                <c:pt idx="41">
                  <c:v>0.30382748527177739</c:v>
                </c:pt>
                <c:pt idx="42">
                  <c:v>0.30753269850679904</c:v>
                </c:pt>
                <c:pt idx="43">
                  <c:v>0.27789099262662564</c:v>
                </c:pt>
                <c:pt idx="44">
                  <c:v>0.25936492645151726</c:v>
                </c:pt>
                <c:pt idx="45">
                  <c:v>0.32235355144688577</c:v>
                </c:pt>
                <c:pt idx="46">
                  <c:v>0.29271184556671237</c:v>
                </c:pt>
                <c:pt idx="47">
                  <c:v>0.25195449998147396</c:v>
                </c:pt>
                <c:pt idx="48">
                  <c:v>0.27789099262662564</c:v>
                </c:pt>
                <c:pt idx="49">
                  <c:v>0.27789099262662564</c:v>
                </c:pt>
                <c:pt idx="50">
                  <c:v>72.222016377042493</c:v>
                </c:pt>
              </c:numCache>
            </c:numRef>
          </c:val>
        </c:ser>
        <c:ser>
          <c:idx val="1"/>
          <c:order val="1"/>
          <c:tx>
            <c:strRef>
              <c:f>Sheet4!$F$2</c:f>
              <c:strCache>
                <c:ptCount val="1"/>
                <c:pt idx="0">
                  <c:v>Right</c:v>
                </c:pt>
              </c:strCache>
            </c:strRef>
          </c:tx>
          <c:invertIfNegative val="0"/>
          <c:cat>
            <c:numRef>
              <c:f>Sheet4!$B$3:$B$53</c:f>
              <c:numCache>
                <c:formatCode>General</c:formatCode>
                <c:ptCount val="5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</c:numCache>
            </c:numRef>
          </c:cat>
          <c:val>
            <c:numRef>
              <c:f>Sheet4!$F$3:$F$53</c:f>
              <c:numCache>
                <c:formatCode>General</c:formatCode>
                <c:ptCount val="51"/>
                <c:pt idx="0">
                  <c:v>3.5792359850309383</c:v>
                </c:pt>
                <c:pt idx="1">
                  <c:v>2.0526881322020083</c:v>
                </c:pt>
                <c:pt idx="2">
                  <c:v>1.6265886101745155</c:v>
                </c:pt>
                <c:pt idx="3">
                  <c:v>1.3375819778428248</c:v>
                </c:pt>
                <c:pt idx="4">
                  <c:v>1.1597317425617844</c:v>
                </c:pt>
                <c:pt idx="5">
                  <c:v>1.0522805587461559</c:v>
                </c:pt>
                <c:pt idx="6">
                  <c:v>0.97817629404572237</c:v>
                </c:pt>
                <c:pt idx="7">
                  <c:v>0.89295638964022384</c:v>
                </c:pt>
                <c:pt idx="8">
                  <c:v>0.88554596317018042</c:v>
                </c:pt>
                <c:pt idx="9">
                  <c:v>0.74845307347437851</c:v>
                </c:pt>
                <c:pt idx="10">
                  <c:v>0.65211752936381484</c:v>
                </c:pt>
                <c:pt idx="11">
                  <c:v>0.64841231612879324</c:v>
                </c:pt>
                <c:pt idx="12">
                  <c:v>0.61877061024861979</c:v>
                </c:pt>
                <c:pt idx="13">
                  <c:v>0.63729667642372823</c:v>
                </c:pt>
                <c:pt idx="14">
                  <c:v>0.54096113231316467</c:v>
                </c:pt>
                <c:pt idx="15">
                  <c:v>0.52614027937307795</c:v>
                </c:pt>
                <c:pt idx="16">
                  <c:v>0.51872985290303453</c:v>
                </c:pt>
                <c:pt idx="17">
                  <c:v>0.45944644114268779</c:v>
                </c:pt>
                <c:pt idx="18">
                  <c:v>0.4075734558523843</c:v>
                </c:pt>
                <c:pt idx="19">
                  <c:v>0.42980473526251434</c:v>
                </c:pt>
                <c:pt idx="20">
                  <c:v>0.47056208084775281</c:v>
                </c:pt>
                <c:pt idx="21">
                  <c:v>0.37793174997221091</c:v>
                </c:pt>
                <c:pt idx="22">
                  <c:v>0.45203601467264443</c:v>
                </c:pt>
                <c:pt idx="23">
                  <c:v>0.36311089703212418</c:v>
                </c:pt>
                <c:pt idx="24">
                  <c:v>0.37052132350216754</c:v>
                </c:pt>
                <c:pt idx="25">
                  <c:v>0.39275260291229758</c:v>
                </c:pt>
                <c:pt idx="26">
                  <c:v>0.42609952202749268</c:v>
                </c:pt>
                <c:pt idx="27">
                  <c:v>0.4075734558523843</c:v>
                </c:pt>
                <c:pt idx="28">
                  <c:v>0.42609952202749268</c:v>
                </c:pt>
                <c:pt idx="29">
                  <c:v>0.32605876468190742</c:v>
                </c:pt>
                <c:pt idx="30">
                  <c:v>0.27789099262662564</c:v>
                </c:pt>
                <c:pt idx="31">
                  <c:v>0.35199525732705916</c:v>
                </c:pt>
                <c:pt idx="32">
                  <c:v>0.41127866908740596</c:v>
                </c:pt>
                <c:pt idx="33">
                  <c:v>0.32605876468190742</c:v>
                </c:pt>
                <c:pt idx="34">
                  <c:v>0.30753269850679904</c:v>
                </c:pt>
                <c:pt idx="35">
                  <c:v>0.36311089703212418</c:v>
                </c:pt>
                <c:pt idx="36">
                  <c:v>0.31864833821186411</c:v>
                </c:pt>
                <c:pt idx="37">
                  <c:v>0.3149431249768424</c:v>
                </c:pt>
                <c:pt idx="38">
                  <c:v>0.34087961762199415</c:v>
                </c:pt>
                <c:pt idx="39">
                  <c:v>0.30382748527177739</c:v>
                </c:pt>
                <c:pt idx="40">
                  <c:v>0.31864833821186411</c:v>
                </c:pt>
                <c:pt idx="41">
                  <c:v>0.25195449998147396</c:v>
                </c:pt>
                <c:pt idx="42">
                  <c:v>0.30753269850679904</c:v>
                </c:pt>
                <c:pt idx="43">
                  <c:v>0.37052132350216754</c:v>
                </c:pt>
                <c:pt idx="44">
                  <c:v>0.24454407351143059</c:v>
                </c:pt>
                <c:pt idx="45">
                  <c:v>0.22601800733632221</c:v>
                </c:pt>
                <c:pt idx="46">
                  <c:v>0.33346919115195078</c:v>
                </c:pt>
                <c:pt idx="47">
                  <c:v>0.23713364704138723</c:v>
                </c:pt>
                <c:pt idx="48">
                  <c:v>0.30012227203675573</c:v>
                </c:pt>
                <c:pt idx="49">
                  <c:v>0.29271184556671237</c:v>
                </c:pt>
                <c:pt idx="50">
                  <c:v>70.035940568379715</c:v>
                </c:pt>
              </c:numCache>
            </c:numRef>
          </c:val>
        </c:ser>
        <c:ser>
          <c:idx val="2"/>
          <c:order val="2"/>
          <c:tx>
            <c:strRef>
              <c:f>Sheet4!$H$2</c:f>
              <c:strCache>
                <c:ptCount val="1"/>
                <c:pt idx="0">
                  <c:v>Span</c:v>
                </c:pt>
              </c:strCache>
            </c:strRef>
          </c:tx>
          <c:invertIfNegative val="0"/>
          <c:cat>
            <c:numRef>
              <c:f>Sheet4!$B$3:$B$53</c:f>
              <c:numCache>
                <c:formatCode>General</c:formatCode>
                <c:ptCount val="5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</c:numCache>
            </c:numRef>
          </c:cat>
          <c:val>
            <c:numRef>
              <c:f>Sheet4!$H$3:$H$53</c:f>
              <c:numCache>
                <c:formatCode>General</c:formatCode>
                <c:ptCount val="51"/>
                <c:pt idx="0">
                  <c:v>7.8068842861906704</c:v>
                </c:pt>
                <c:pt idx="1">
                  <c:v>14.420689910704361</c:v>
                </c:pt>
                <c:pt idx="2">
                  <c:v>10.693245396272555</c:v>
                </c:pt>
                <c:pt idx="3">
                  <c:v>7.5623402126792394</c:v>
                </c:pt>
                <c:pt idx="4">
                  <c:v>5.8505316980992257</c:v>
                </c:pt>
                <c:pt idx="5">
                  <c:v>4.6204009040720297</c:v>
                </c:pt>
                <c:pt idx="6">
                  <c:v>3.7089184482566973</c:v>
                </c:pt>
                <c:pt idx="7">
                  <c:v>3.1012634777131423</c:v>
                </c:pt>
                <c:pt idx="8">
                  <c:v>2.5232502130497609</c:v>
                </c:pt>
                <c:pt idx="9">
                  <c:v>2.3824521101189373</c:v>
                </c:pt>
                <c:pt idx="10">
                  <c:v>1.9489421616214013</c:v>
                </c:pt>
                <c:pt idx="11">
                  <c:v>1.678461595464819</c:v>
                </c:pt>
                <c:pt idx="12">
                  <c:v>1.4598540145985401</c:v>
                </c:pt>
                <c:pt idx="13">
                  <c:v>1.2708881396124347</c:v>
                </c:pt>
                <c:pt idx="14">
                  <c:v>1.2597724999073696</c:v>
                </c:pt>
                <c:pt idx="15">
                  <c:v>1.1782578087368929</c:v>
                </c:pt>
                <c:pt idx="16">
                  <c:v>1.0374597058060691</c:v>
                </c:pt>
                <c:pt idx="17">
                  <c:v>0.91148245581533216</c:v>
                </c:pt>
                <c:pt idx="18">
                  <c:v>0.68175923524398829</c:v>
                </c:pt>
                <c:pt idx="19">
                  <c:v>0.73363222053429178</c:v>
                </c:pt>
                <c:pt idx="20">
                  <c:v>0.72251658082922676</c:v>
                </c:pt>
                <c:pt idx="21">
                  <c:v>0.60394975730853306</c:v>
                </c:pt>
                <c:pt idx="22">
                  <c:v>0.68175923524398829</c:v>
                </c:pt>
                <c:pt idx="23">
                  <c:v>0.55207677201822969</c:v>
                </c:pt>
                <c:pt idx="24">
                  <c:v>0.44833080143762272</c:v>
                </c:pt>
                <c:pt idx="25">
                  <c:v>0.50761421319796951</c:v>
                </c:pt>
                <c:pt idx="26">
                  <c:v>0.45203601467264443</c:v>
                </c:pt>
                <c:pt idx="27">
                  <c:v>0.4372151617325577</c:v>
                </c:pt>
                <c:pt idx="28">
                  <c:v>0.48908814702286119</c:v>
                </c:pt>
                <c:pt idx="29">
                  <c:v>0.50761421319796951</c:v>
                </c:pt>
                <c:pt idx="30">
                  <c:v>0.33717440438697249</c:v>
                </c:pt>
                <c:pt idx="31">
                  <c:v>0.36681611026714589</c:v>
                </c:pt>
                <c:pt idx="32">
                  <c:v>0.37052132350216754</c:v>
                </c:pt>
                <c:pt idx="33">
                  <c:v>0.33346919115195078</c:v>
                </c:pt>
                <c:pt idx="34">
                  <c:v>0.28159620586164735</c:v>
                </c:pt>
                <c:pt idx="35">
                  <c:v>0.3445848308570158</c:v>
                </c:pt>
                <c:pt idx="36">
                  <c:v>0.24083886027640891</c:v>
                </c:pt>
                <c:pt idx="37">
                  <c:v>0.30382748527177739</c:v>
                </c:pt>
                <c:pt idx="38">
                  <c:v>0.25565971321649561</c:v>
                </c:pt>
                <c:pt idx="39">
                  <c:v>0.29271184556671237</c:v>
                </c:pt>
                <c:pt idx="40">
                  <c:v>0.20378672792619215</c:v>
                </c:pt>
                <c:pt idx="41">
                  <c:v>0.22601800733632221</c:v>
                </c:pt>
                <c:pt idx="42">
                  <c:v>0.18896587498610545</c:v>
                </c:pt>
                <c:pt idx="43">
                  <c:v>0.26677535292156063</c:v>
                </c:pt>
                <c:pt idx="44">
                  <c:v>0.17785023528104044</c:v>
                </c:pt>
                <c:pt idx="45">
                  <c:v>0.17785023528104044</c:v>
                </c:pt>
                <c:pt idx="46">
                  <c:v>0.21490236763125717</c:v>
                </c:pt>
                <c:pt idx="47">
                  <c:v>0.15191374263588869</c:v>
                </c:pt>
                <c:pt idx="48">
                  <c:v>0.17043980881099707</c:v>
                </c:pt>
                <c:pt idx="49">
                  <c:v>0.20008151469117047</c:v>
                </c:pt>
                <c:pt idx="50">
                  <c:v>14.66152877098077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108768"/>
        <c:axId val="247111120"/>
      </c:barChart>
      <c:catAx>
        <c:axId val="24710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7111120"/>
        <c:crosses val="autoZero"/>
        <c:auto val="1"/>
        <c:lblAlgn val="ctr"/>
        <c:lblOffset val="100"/>
        <c:tickLblSkip val="2"/>
        <c:noMultiLvlLbl val="0"/>
      </c:catAx>
      <c:valAx>
        <c:axId val="247111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7108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447653429602896E-2"/>
          <c:y val="3.7500045776423102E-2"/>
          <c:w val="0.70036101083032487"/>
          <c:h val="0.83750102234011559"/>
        </c:manualLayout>
      </c:layout>
      <c:barChart>
        <c:barDir val="bar"/>
        <c:grouping val="clustered"/>
        <c:varyColors val="0"/>
        <c:ser>
          <c:idx val="1"/>
          <c:order val="0"/>
          <c:tx>
            <c:v>known-X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[1]Sheet3!$L$78:$L$93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Sheet5!$C$4:$C$19</c:f>
              <c:numCache>
                <c:formatCode>General</c:formatCode>
                <c:ptCount val="16"/>
                <c:pt idx="0">
                  <c:v>36.506749740394604</c:v>
                </c:pt>
                <c:pt idx="1">
                  <c:v>17.748701973001037</c:v>
                </c:pt>
                <c:pt idx="2">
                  <c:v>11.019730010384215</c:v>
                </c:pt>
                <c:pt idx="3">
                  <c:v>7.1775700934579438</c:v>
                </c:pt>
                <c:pt idx="4">
                  <c:v>5.2045690550363446</c:v>
                </c:pt>
                <c:pt idx="5">
                  <c:v>3.9709241952232608</c:v>
                </c:pt>
                <c:pt idx="6">
                  <c:v>2.9740394600207685</c:v>
                </c:pt>
                <c:pt idx="7">
                  <c:v>2.4548286604361369</c:v>
                </c:pt>
                <c:pt idx="8">
                  <c:v>2.0145379023883696</c:v>
                </c:pt>
                <c:pt idx="9">
                  <c:v>1.7653167185877465</c:v>
                </c:pt>
                <c:pt idx="10">
                  <c:v>1.4496365524402908</c:v>
                </c:pt>
                <c:pt idx="11">
                  <c:v>1.4122533748701973</c:v>
                </c:pt>
                <c:pt idx="12">
                  <c:v>1.4122533748701973</c:v>
                </c:pt>
                <c:pt idx="13">
                  <c:v>1.3582554517133956</c:v>
                </c:pt>
                <c:pt idx="14">
                  <c:v>1.470404984423676</c:v>
                </c:pt>
                <c:pt idx="15">
                  <c:v>2.0602284527518173</c:v>
                </c:pt>
              </c:numCache>
            </c:numRef>
          </c:val>
        </c:ser>
        <c:ser>
          <c:idx val="3"/>
          <c:order val="1"/>
          <c:tx>
            <c:v>known-I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[1]Sheet3!$L$78:$L$93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Sheet5!$E$4:$E$19</c:f>
              <c:numCache>
                <c:formatCode>General</c:formatCode>
                <c:ptCount val="16"/>
                <c:pt idx="0">
                  <c:v>16.508022844710361</c:v>
                </c:pt>
                <c:pt idx="1">
                  <c:v>12.89094370410661</c:v>
                </c:pt>
                <c:pt idx="2">
                  <c:v>10.452361526606836</c:v>
                </c:pt>
                <c:pt idx="3">
                  <c:v>8.2948055480010883</c:v>
                </c:pt>
                <c:pt idx="4">
                  <c:v>6.6902366059287459</c:v>
                </c:pt>
                <c:pt idx="5">
                  <c:v>5.4845435590608282</c:v>
                </c:pt>
                <c:pt idx="6">
                  <c:v>4.6867917686519807</c:v>
                </c:pt>
                <c:pt idx="7">
                  <c:v>4.2153929834103891</c:v>
                </c:pt>
                <c:pt idx="8">
                  <c:v>3.8709092557338409</c:v>
                </c:pt>
                <c:pt idx="9">
                  <c:v>3.5173601668026473</c:v>
                </c:pt>
                <c:pt idx="10">
                  <c:v>2.8827848789774273</c:v>
                </c:pt>
                <c:pt idx="11">
                  <c:v>3.3088568579457891</c:v>
                </c:pt>
                <c:pt idx="12">
                  <c:v>3.5445562505665853</c:v>
                </c:pt>
                <c:pt idx="13">
                  <c:v>3.4357719155108333</c:v>
                </c:pt>
                <c:pt idx="14">
                  <c:v>4.3695041247393709</c:v>
                </c:pt>
                <c:pt idx="15">
                  <c:v>5.8471580092466686</c:v>
                </c:pt>
              </c:numCache>
            </c:numRef>
          </c:val>
        </c:ser>
        <c:ser>
          <c:idx val="5"/>
          <c:order val="2"/>
          <c:tx>
            <c:v>novel-X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[1]Sheet3!$L$78:$L$93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Sheet5!$G$4:$G$19</c:f>
              <c:numCache>
                <c:formatCode>General</c:formatCode>
                <c:ptCount val="16"/>
                <c:pt idx="0">
                  <c:v>26.93891557995882</c:v>
                </c:pt>
                <c:pt idx="1">
                  <c:v>13.555250514756349</c:v>
                </c:pt>
                <c:pt idx="2">
                  <c:v>9.8833218943033625</c:v>
                </c:pt>
                <c:pt idx="3">
                  <c:v>6.9663692518874401</c:v>
                </c:pt>
                <c:pt idx="4">
                  <c:v>4.5641729581331507</c:v>
                </c:pt>
                <c:pt idx="5">
                  <c:v>4.2210020590253947</c:v>
                </c:pt>
                <c:pt idx="6">
                  <c:v>3.397391901166781</c:v>
                </c:pt>
                <c:pt idx="7">
                  <c:v>2.7110501029512699</c:v>
                </c:pt>
                <c:pt idx="8">
                  <c:v>2.4708304735758406</c:v>
                </c:pt>
                <c:pt idx="9">
                  <c:v>2.4365133836650652</c:v>
                </c:pt>
                <c:pt idx="10">
                  <c:v>2.2992450240219631</c:v>
                </c:pt>
                <c:pt idx="11">
                  <c:v>2.4365133836650652</c:v>
                </c:pt>
                <c:pt idx="12">
                  <c:v>3.7405628002745366</c:v>
                </c:pt>
                <c:pt idx="13">
                  <c:v>3.01990391214825</c:v>
                </c:pt>
                <c:pt idx="14">
                  <c:v>4.9759780370624567</c:v>
                </c:pt>
                <c:pt idx="15">
                  <c:v>6.3829787234042552</c:v>
                </c:pt>
              </c:numCache>
            </c:numRef>
          </c:val>
        </c:ser>
        <c:ser>
          <c:idx val="7"/>
          <c:order val="3"/>
          <c:tx>
            <c:v>novel-I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[1]Sheet3!$L$78:$L$93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Sheet5!$I$4:$I$19</c:f>
              <c:numCache>
                <c:formatCode>General</c:formatCode>
                <c:ptCount val="16"/>
                <c:pt idx="0">
                  <c:v>49.404687304173457</c:v>
                </c:pt>
                <c:pt idx="1">
                  <c:v>20.34716129840832</c:v>
                </c:pt>
                <c:pt idx="2">
                  <c:v>11.235743827547312</c:v>
                </c:pt>
                <c:pt idx="3">
                  <c:v>6.2351171826043368</c:v>
                </c:pt>
                <c:pt idx="4">
                  <c:v>4.010527635041985</c:v>
                </c:pt>
                <c:pt idx="5">
                  <c:v>2.901366085975686</c:v>
                </c:pt>
                <c:pt idx="6">
                  <c:v>1.7671387391903748</c:v>
                </c:pt>
                <c:pt idx="7">
                  <c:v>1.2344905376613611</c:v>
                </c:pt>
                <c:pt idx="8">
                  <c:v>0.8271713247274094</c:v>
                </c:pt>
                <c:pt idx="9">
                  <c:v>0.62664494297531015</c:v>
                </c:pt>
                <c:pt idx="10">
                  <c:v>0.50131595438024812</c:v>
                </c:pt>
                <c:pt idx="11">
                  <c:v>0.30078957262814887</c:v>
                </c:pt>
                <c:pt idx="12">
                  <c:v>0.28825667376864267</c:v>
                </c:pt>
                <c:pt idx="13">
                  <c:v>0.18799348289259304</c:v>
                </c:pt>
                <c:pt idx="14">
                  <c:v>5.639804486777792E-2</c:v>
                </c:pt>
                <c:pt idx="15">
                  <c:v>7.5197393157037218E-2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112688"/>
        <c:axId val="247111512"/>
      </c:barChart>
      <c:catAx>
        <c:axId val="247112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111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7111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112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32490974729245"/>
          <c:y val="0.33500051396969632"/>
          <c:w val="0.15523465703971118"/>
          <c:h val="0.242500222720201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88443638168013E-2"/>
          <c:y val="3.9164490861618793E-2"/>
          <c:w val="0.7009021341887216"/>
          <c:h val="0.83028720626631869"/>
        </c:manualLayout>
      </c:layout>
      <c:barChart>
        <c:barDir val="bar"/>
        <c:grouping val="clustered"/>
        <c:varyColors val="0"/>
        <c:ser>
          <c:idx val="1"/>
          <c:order val="0"/>
          <c:tx>
            <c:v>known-X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[1]Sheet3!$L$98:$L$113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Sheet5!$C$24:$C$39</c:f>
              <c:numCache>
                <c:formatCode>General</c:formatCode>
                <c:ptCount val="16"/>
                <c:pt idx="0">
                  <c:v>14.268505441555204</c:v>
                </c:pt>
                <c:pt idx="1">
                  <c:v>7.3024840076431001</c:v>
                </c:pt>
                <c:pt idx="2">
                  <c:v>5.728171471296835</c:v>
                </c:pt>
                <c:pt idx="3">
                  <c:v>4.8517072360222651</c:v>
                </c:pt>
                <c:pt idx="4">
                  <c:v>4.3158594334136415</c:v>
                </c:pt>
                <c:pt idx="5">
                  <c:v>4.2078591011049262</c:v>
                </c:pt>
                <c:pt idx="6">
                  <c:v>4.1953975243000752</c:v>
                </c:pt>
                <c:pt idx="7">
                  <c:v>4.3200132923485919</c:v>
                </c:pt>
                <c:pt idx="8">
                  <c:v>4.7395530447785994</c:v>
                </c:pt>
                <c:pt idx="9">
                  <c:v>4.6398604303397857</c:v>
                </c:pt>
                <c:pt idx="10">
                  <c:v>5.0677079006396939</c:v>
                </c:pt>
                <c:pt idx="11">
                  <c:v>5.3875550386308877</c:v>
                </c:pt>
                <c:pt idx="12">
                  <c:v>6.4343274902384318</c:v>
                </c:pt>
                <c:pt idx="13">
                  <c:v>6.9410982803024011</c:v>
                </c:pt>
                <c:pt idx="14">
                  <c:v>8.3284871645758916</c:v>
                </c:pt>
                <c:pt idx="15">
                  <c:v>9.2714131428096707</c:v>
                </c:pt>
              </c:numCache>
            </c:numRef>
          </c:val>
        </c:ser>
        <c:ser>
          <c:idx val="3"/>
          <c:order val="1"/>
          <c:tx>
            <c:v>known-I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[1]Sheet3!$L$98:$L$113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Sheet5!$E$24:$E$39</c:f>
              <c:numCache>
                <c:formatCode>General</c:formatCode>
                <c:ptCount val="16"/>
                <c:pt idx="0">
                  <c:v>26.797207868733569</c:v>
                </c:pt>
                <c:pt idx="1">
                  <c:v>10.35264255280573</c:v>
                </c:pt>
                <c:pt idx="2">
                  <c:v>7.0800471398785243</c:v>
                </c:pt>
                <c:pt idx="3">
                  <c:v>5.4482821140422448</c:v>
                </c:pt>
                <c:pt idx="4">
                  <c:v>4.3332426797207866</c:v>
                </c:pt>
                <c:pt idx="5">
                  <c:v>3.9434321457710091</c:v>
                </c:pt>
                <c:pt idx="6">
                  <c:v>3.8346478107152571</c:v>
                </c:pt>
                <c:pt idx="7">
                  <c:v>3.725863475659505</c:v>
                </c:pt>
                <c:pt idx="8">
                  <c:v>3.9253014232617169</c:v>
                </c:pt>
                <c:pt idx="9">
                  <c:v>3.562686973075877</c:v>
                </c:pt>
                <c:pt idx="10">
                  <c:v>3.7893210044420269</c:v>
                </c:pt>
                <c:pt idx="11">
                  <c:v>3.725863475659505</c:v>
                </c:pt>
                <c:pt idx="12">
                  <c:v>4.1972622609010966</c:v>
                </c:pt>
                <c:pt idx="13">
                  <c:v>4.4148309310126006</c:v>
                </c:pt>
                <c:pt idx="14">
                  <c:v>5.3213670564772002</c:v>
                </c:pt>
                <c:pt idx="15">
                  <c:v>5.5480010878433506</c:v>
                </c:pt>
              </c:numCache>
            </c:numRef>
          </c:val>
        </c:ser>
        <c:ser>
          <c:idx val="5"/>
          <c:order val="2"/>
          <c:tx>
            <c:v>novel-X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[1]Sheet3!$L$98:$L$113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Sheet5!$G$24:$G$39</c:f>
              <c:numCache>
                <c:formatCode>General</c:formatCode>
                <c:ptCount val="16"/>
                <c:pt idx="0">
                  <c:v>71.526586620926238</c:v>
                </c:pt>
                <c:pt idx="1">
                  <c:v>15.95197255574614</c:v>
                </c:pt>
                <c:pt idx="2">
                  <c:v>5.3859348198970842</c:v>
                </c:pt>
                <c:pt idx="3">
                  <c:v>3.293310463121784</c:v>
                </c:pt>
                <c:pt idx="4">
                  <c:v>1.6123499142367066</c:v>
                </c:pt>
                <c:pt idx="5">
                  <c:v>0.823327615780446</c:v>
                </c:pt>
                <c:pt idx="6">
                  <c:v>0.44596912521440824</c:v>
                </c:pt>
                <c:pt idx="7">
                  <c:v>0.411663807890223</c:v>
                </c:pt>
                <c:pt idx="8">
                  <c:v>0.2058319039451115</c:v>
                </c:pt>
                <c:pt idx="9">
                  <c:v>3.430531732418525E-2</c:v>
                </c:pt>
                <c:pt idx="10">
                  <c:v>0.2058319039451115</c:v>
                </c:pt>
                <c:pt idx="11">
                  <c:v>0</c:v>
                </c:pt>
                <c:pt idx="12">
                  <c:v>6.86106346483705E-2</c:v>
                </c:pt>
                <c:pt idx="13">
                  <c:v>0</c:v>
                </c:pt>
                <c:pt idx="14">
                  <c:v>3.430531732418525E-2</c:v>
                </c:pt>
                <c:pt idx="15">
                  <c:v>0</c:v>
                </c:pt>
              </c:numCache>
            </c:numRef>
          </c:val>
        </c:ser>
        <c:ser>
          <c:idx val="7"/>
          <c:order val="3"/>
          <c:tx>
            <c:v>novel-I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[1]Sheet3!$L$98:$L$113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Sheet5!$I$24:$I$39</c:f>
              <c:numCache>
                <c:formatCode>General</c:formatCode>
                <c:ptCount val="16"/>
                <c:pt idx="0">
                  <c:v>16.073442787316708</c:v>
                </c:pt>
                <c:pt idx="1">
                  <c:v>6.7677653841333498</c:v>
                </c:pt>
                <c:pt idx="2">
                  <c:v>4.731169319463592</c:v>
                </c:pt>
                <c:pt idx="3">
                  <c:v>4.1609224213560596</c:v>
                </c:pt>
                <c:pt idx="4">
                  <c:v>3.8100012532898861</c:v>
                </c:pt>
                <c:pt idx="5">
                  <c:v>3.7724025567113673</c:v>
                </c:pt>
                <c:pt idx="6">
                  <c:v>3.7598696578518611</c:v>
                </c:pt>
                <c:pt idx="7">
                  <c:v>4.016794084471738</c:v>
                </c:pt>
                <c:pt idx="8">
                  <c:v>4.467978443413962</c:v>
                </c:pt>
                <c:pt idx="9">
                  <c:v>4.5431758365709989</c:v>
                </c:pt>
                <c:pt idx="10">
                  <c:v>5.0632911392405067</c:v>
                </c:pt>
                <c:pt idx="11">
                  <c:v>5.5520741947612482</c:v>
                </c:pt>
                <c:pt idx="12">
                  <c:v>6.8178969795713744</c:v>
                </c:pt>
                <c:pt idx="13">
                  <c:v>7.419476124827673</c:v>
                </c:pt>
                <c:pt idx="14">
                  <c:v>8.8920917408196516</c:v>
                </c:pt>
                <c:pt idx="15">
                  <c:v>10.151648076200026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112296"/>
        <c:axId val="247113080"/>
      </c:barChart>
      <c:catAx>
        <c:axId val="247112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1130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7113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112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63214395497853"/>
          <c:y val="0.32898172323759789"/>
          <c:w val="0.15495514412049849"/>
          <c:h val="0.253263707571801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08645571610123"/>
          <c:y val="3.9062599341327248E-2"/>
          <c:w val="0.64928114574066409"/>
          <c:h val="0.75260608064290524"/>
        </c:manualLayout>
      </c:layout>
      <c:barChart>
        <c:barDir val="bar"/>
        <c:grouping val="clustered"/>
        <c:varyColors val="0"/>
        <c:ser>
          <c:idx val="1"/>
          <c:order val="0"/>
          <c:tx>
            <c:v>known-X</c:v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[1]Sheet3!$L$98:$L$113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Sheet5!$C$24:$C$39</c:f>
              <c:numCache>
                <c:formatCode>General</c:formatCode>
                <c:ptCount val="16"/>
                <c:pt idx="0">
                  <c:v>14.268505441555204</c:v>
                </c:pt>
                <c:pt idx="1">
                  <c:v>7.3024840076431001</c:v>
                </c:pt>
                <c:pt idx="2">
                  <c:v>5.728171471296835</c:v>
                </c:pt>
                <c:pt idx="3">
                  <c:v>4.8517072360222651</c:v>
                </c:pt>
                <c:pt idx="4">
                  <c:v>4.3158594334136415</c:v>
                </c:pt>
                <c:pt idx="5">
                  <c:v>4.2078591011049262</c:v>
                </c:pt>
                <c:pt idx="6">
                  <c:v>4.1953975243000752</c:v>
                </c:pt>
                <c:pt idx="7">
                  <c:v>4.3200132923485919</c:v>
                </c:pt>
                <c:pt idx="8">
                  <c:v>4.7395530447785994</c:v>
                </c:pt>
                <c:pt idx="9">
                  <c:v>4.6398604303397857</c:v>
                </c:pt>
                <c:pt idx="10">
                  <c:v>5.0677079006396939</c:v>
                </c:pt>
                <c:pt idx="11">
                  <c:v>5.3875550386308877</c:v>
                </c:pt>
                <c:pt idx="12">
                  <c:v>6.4343274902384318</c:v>
                </c:pt>
                <c:pt idx="13">
                  <c:v>6.9410982803024011</c:v>
                </c:pt>
                <c:pt idx="14">
                  <c:v>8.3284871645758916</c:v>
                </c:pt>
                <c:pt idx="15">
                  <c:v>9.2714131428096707</c:v>
                </c:pt>
              </c:numCache>
            </c:numRef>
          </c:val>
        </c:ser>
        <c:ser>
          <c:idx val="5"/>
          <c:order val="1"/>
          <c:tx>
            <c:v>novel-X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[1]Sheet3!$L$98:$L$113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Sheet5!$G$24:$G$39</c:f>
              <c:numCache>
                <c:formatCode>General</c:formatCode>
                <c:ptCount val="16"/>
                <c:pt idx="0">
                  <c:v>71.526586620926238</c:v>
                </c:pt>
                <c:pt idx="1">
                  <c:v>15.95197255574614</c:v>
                </c:pt>
                <c:pt idx="2">
                  <c:v>5.3859348198970842</c:v>
                </c:pt>
                <c:pt idx="3">
                  <c:v>3.293310463121784</c:v>
                </c:pt>
                <c:pt idx="4">
                  <c:v>1.6123499142367066</c:v>
                </c:pt>
                <c:pt idx="5">
                  <c:v>0.823327615780446</c:v>
                </c:pt>
                <c:pt idx="6">
                  <c:v>0.44596912521440824</c:v>
                </c:pt>
                <c:pt idx="7">
                  <c:v>0.411663807890223</c:v>
                </c:pt>
                <c:pt idx="8">
                  <c:v>0.2058319039451115</c:v>
                </c:pt>
                <c:pt idx="9">
                  <c:v>3.430531732418525E-2</c:v>
                </c:pt>
                <c:pt idx="10">
                  <c:v>0.2058319039451115</c:v>
                </c:pt>
                <c:pt idx="11">
                  <c:v>0</c:v>
                </c:pt>
                <c:pt idx="12">
                  <c:v>6.86106346483705E-2</c:v>
                </c:pt>
                <c:pt idx="13">
                  <c:v>0</c:v>
                </c:pt>
                <c:pt idx="14">
                  <c:v>3.430531732418525E-2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085496"/>
        <c:axId val="246088632"/>
      </c:barChart>
      <c:catAx>
        <c:axId val="2460854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# Tissues</a:t>
                </a:r>
              </a:p>
            </c:rich>
          </c:tx>
          <c:layout>
            <c:manualLayout>
              <c:xMode val="edge"/>
              <c:yMode val="edge"/>
              <c:x val="2.8776978417266189E-2"/>
              <c:y val="0.31250082020997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0886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6088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Pecentage exons</a:t>
                </a:r>
              </a:p>
            </c:rich>
          </c:tx>
          <c:layout>
            <c:manualLayout>
              <c:xMode val="edge"/>
              <c:yMode val="edge"/>
              <c:x val="0.34172699635567133"/>
              <c:y val="0.885418853893263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085496"/>
        <c:crosses val="autoZero"/>
        <c:crossBetween val="between"/>
      </c:valAx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273456825091108"/>
          <c:y val="0.35156332020997377"/>
          <c:w val="0.1546764478181234"/>
          <c:h val="0.1276044400699912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34259280439346"/>
          <c:y val="3.7406483790523692E-2"/>
          <c:w val="0.66306422977236357"/>
          <c:h val="0.76309226932668361"/>
        </c:manualLayout>
      </c:layout>
      <c:barChart>
        <c:barDir val="bar"/>
        <c:grouping val="clustered"/>
        <c:varyColors val="0"/>
        <c:ser>
          <c:idx val="3"/>
          <c:order val="0"/>
          <c:tx>
            <c:v>known-I</c:v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[1]Sheet3!$L$78:$L$93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Sheet5!$E$4:$E$19</c:f>
              <c:numCache>
                <c:formatCode>General</c:formatCode>
                <c:ptCount val="16"/>
                <c:pt idx="0">
                  <c:v>16.508022844710361</c:v>
                </c:pt>
                <c:pt idx="1">
                  <c:v>12.89094370410661</c:v>
                </c:pt>
                <c:pt idx="2">
                  <c:v>10.452361526606836</c:v>
                </c:pt>
                <c:pt idx="3">
                  <c:v>8.2948055480010883</c:v>
                </c:pt>
                <c:pt idx="4">
                  <c:v>6.6902366059287459</c:v>
                </c:pt>
                <c:pt idx="5">
                  <c:v>5.4845435590608282</c:v>
                </c:pt>
                <c:pt idx="6">
                  <c:v>4.6867917686519807</c:v>
                </c:pt>
                <c:pt idx="7">
                  <c:v>4.2153929834103891</c:v>
                </c:pt>
                <c:pt idx="8">
                  <c:v>3.8709092557338409</c:v>
                </c:pt>
                <c:pt idx="9">
                  <c:v>3.5173601668026473</c:v>
                </c:pt>
                <c:pt idx="10">
                  <c:v>2.8827848789774273</c:v>
                </c:pt>
                <c:pt idx="11">
                  <c:v>3.3088568579457891</c:v>
                </c:pt>
                <c:pt idx="12">
                  <c:v>3.5445562505665853</c:v>
                </c:pt>
                <c:pt idx="13">
                  <c:v>3.4357719155108333</c:v>
                </c:pt>
                <c:pt idx="14">
                  <c:v>4.3695041247393709</c:v>
                </c:pt>
                <c:pt idx="15">
                  <c:v>5.8471580092466686</c:v>
                </c:pt>
              </c:numCache>
            </c:numRef>
          </c:val>
        </c:ser>
        <c:ser>
          <c:idx val="7"/>
          <c:order val="1"/>
          <c:tx>
            <c:v>novel-I</c:v>
          </c:tx>
          <c:spPr>
            <a:solidFill>
              <a:srgbClr val="0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[1]Sheet3!$L$78:$L$93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Sheet5!$I$4:$I$19</c:f>
              <c:numCache>
                <c:formatCode>General</c:formatCode>
                <c:ptCount val="16"/>
                <c:pt idx="0">
                  <c:v>49.404687304173457</c:v>
                </c:pt>
                <c:pt idx="1">
                  <c:v>20.34716129840832</c:v>
                </c:pt>
                <c:pt idx="2">
                  <c:v>11.235743827547312</c:v>
                </c:pt>
                <c:pt idx="3">
                  <c:v>6.2351171826043368</c:v>
                </c:pt>
                <c:pt idx="4">
                  <c:v>4.010527635041985</c:v>
                </c:pt>
                <c:pt idx="5">
                  <c:v>2.901366085975686</c:v>
                </c:pt>
                <c:pt idx="6">
                  <c:v>1.7671387391903748</c:v>
                </c:pt>
                <c:pt idx="7">
                  <c:v>1.2344905376613611</c:v>
                </c:pt>
                <c:pt idx="8">
                  <c:v>0.8271713247274094</c:v>
                </c:pt>
                <c:pt idx="9">
                  <c:v>0.62664494297531015</c:v>
                </c:pt>
                <c:pt idx="10">
                  <c:v>0.50131595438024812</c:v>
                </c:pt>
                <c:pt idx="11">
                  <c:v>0.30078957262814887</c:v>
                </c:pt>
                <c:pt idx="12">
                  <c:v>0.28825667376864267</c:v>
                </c:pt>
                <c:pt idx="13">
                  <c:v>0.18799348289259304</c:v>
                </c:pt>
                <c:pt idx="14">
                  <c:v>5.639804486777792E-2</c:v>
                </c:pt>
                <c:pt idx="15">
                  <c:v>7.5197393157037218E-2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089024"/>
        <c:axId val="247439576"/>
      </c:barChart>
      <c:catAx>
        <c:axId val="2460890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# Tissues</a:t>
                </a:r>
              </a:p>
            </c:rich>
          </c:tx>
          <c:layout>
            <c:manualLayout>
              <c:xMode val="edge"/>
              <c:yMode val="edge"/>
              <c:x val="2.8828828828828829E-2"/>
              <c:y val="0.32169587892422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439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7439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introns</a:t>
                </a:r>
              </a:p>
            </c:rich>
          </c:tx>
          <c:layout>
            <c:manualLayout>
              <c:xMode val="edge"/>
              <c:yMode val="edge"/>
              <c:x val="0.33873930623536919"/>
              <c:y val="0.890274261171899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089024"/>
        <c:crosses val="autoZero"/>
        <c:crossBetween val="between"/>
      </c:valAx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8483601711948"/>
          <c:y val="0.3591022940314279"/>
          <c:w val="0.140540729706084"/>
          <c:h val="0.1221946347615638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129573798594416E-2"/>
          <c:y val="3.9062599341327248E-2"/>
          <c:w val="0.71762652950283967"/>
          <c:h val="0.83073127932556012"/>
        </c:manualLayout>
      </c:layout>
      <c:barChart>
        <c:barDir val="bar"/>
        <c:grouping val="clustered"/>
        <c:varyColors val="0"/>
        <c:ser>
          <c:idx val="3"/>
          <c:order val="0"/>
          <c:tx>
            <c:v>known-I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[1]Sheet3!$L$98:$L$113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Sheet5!$E$24:$E$39</c:f>
              <c:numCache>
                <c:formatCode>General</c:formatCode>
                <c:ptCount val="16"/>
                <c:pt idx="0">
                  <c:v>26.797207868733569</c:v>
                </c:pt>
                <c:pt idx="1">
                  <c:v>10.35264255280573</c:v>
                </c:pt>
                <c:pt idx="2">
                  <c:v>7.0800471398785243</c:v>
                </c:pt>
                <c:pt idx="3">
                  <c:v>5.4482821140422448</c:v>
                </c:pt>
                <c:pt idx="4">
                  <c:v>4.3332426797207866</c:v>
                </c:pt>
                <c:pt idx="5">
                  <c:v>3.9434321457710091</c:v>
                </c:pt>
                <c:pt idx="6">
                  <c:v>3.8346478107152571</c:v>
                </c:pt>
                <c:pt idx="7">
                  <c:v>3.725863475659505</c:v>
                </c:pt>
                <c:pt idx="8">
                  <c:v>3.9253014232617169</c:v>
                </c:pt>
                <c:pt idx="9">
                  <c:v>3.562686973075877</c:v>
                </c:pt>
                <c:pt idx="10">
                  <c:v>3.7893210044420269</c:v>
                </c:pt>
                <c:pt idx="11">
                  <c:v>3.725863475659505</c:v>
                </c:pt>
                <c:pt idx="12">
                  <c:v>4.1972622609010966</c:v>
                </c:pt>
                <c:pt idx="13">
                  <c:v>4.4148309310126006</c:v>
                </c:pt>
                <c:pt idx="14">
                  <c:v>5.3213670564772002</c:v>
                </c:pt>
                <c:pt idx="15">
                  <c:v>5.5480010878433506</c:v>
                </c:pt>
              </c:numCache>
            </c:numRef>
          </c:val>
        </c:ser>
        <c:ser>
          <c:idx val="7"/>
          <c:order val="1"/>
          <c:tx>
            <c:v>novel-I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[1]Sheet3!$L$98:$L$113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Sheet5!$I$24:$I$39</c:f>
              <c:numCache>
                <c:formatCode>General</c:formatCode>
                <c:ptCount val="16"/>
                <c:pt idx="0">
                  <c:v>16.073442787316708</c:v>
                </c:pt>
                <c:pt idx="1">
                  <c:v>6.7677653841333498</c:v>
                </c:pt>
                <c:pt idx="2">
                  <c:v>4.731169319463592</c:v>
                </c:pt>
                <c:pt idx="3">
                  <c:v>4.1609224213560596</c:v>
                </c:pt>
                <c:pt idx="4">
                  <c:v>3.8100012532898861</c:v>
                </c:pt>
                <c:pt idx="5">
                  <c:v>3.7724025567113673</c:v>
                </c:pt>
                <c:pt idx="6">
                  <c:v>3.7598696578518611</c:v>
                </c:pt>
                <c:pt idx="7">
                  <c:v>4.016794084471738</c:v>
                </c:pt>
                <c:pt idx="8">
                  <c:v>4.467978443413962</c:v>
                </c:pt>
                <c:pt idx="9">
                  <c:v>4.5431758365709989</c:v>
                </c:pt>
                <c:pt idx="10">
                  <c:v>5.0632911392405067</c:v>
                </c:pt>
                <c:pt idx="11">
                  <c:v>5.5520741947612482</c:v>
                </c:pt>
                <c:pt idx="12">
                  <c:v>6.8178969795713744</c:v>
                </c:pt>
                <c:pt idx="13">
                  <c:v>7.419476124827673</c:v>
                </c:pt>
                <c:pt idx="14">
                  <c:v>8.8920917408196516</c:v>
                </c:pt>
                <c:pt idx="15">
                  <c:v>10.151648076200026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443496"/>
        <c:axId val="247444280"/>
      </c:barChart>
      <c:catAx>
        <c:axId val="247443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444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7444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443496"/>
        <c:crosses val="autoZero"/>
        <c:crossBetween val="between"/>
      </c:valAx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712305745954419"/>
          <c:y val="0.39062609361329836"/>
          <c:w val="0.14028795860949039"/>
          <c:h val="0.127604440069991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88443638168013E-2"/>
          <c:y val="3.7406483790523692E-2"/>
          <c:w val="0.70270393916092899"/>
          <c:h val="0.837905236907731"/>
        </c:manualLayout>
      </c:layout>
      <c:barChart>
        <c:barDir val="bar"/>
        <c:grouping val="clustered"/>
        <c:varyColors val="0"/>
        <c:ser>
          <c:idx val="1"/>
          <c:order val="0"/>
          <c:tx>
            <c:v>known-X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[1]Sheet3!$L$78:$L$93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Sheet5!$C$4:$C$19</c:f>
              <c:numCache>
                <c:formatCode>General</c:formatCode>
                <c:ptCount val="16"/>
                <c:pt idx="0">
                  <c:v>36.506749740394604</c:v>
                </c:pt>
                <c:pt idx="1">
                  <c:v>17.748701973001037</c:v>
                </c:pt>
                <c:pt idx="2">
                  <c:v>11.019730010384215</c:v>
                </c:pt>
                <c:pt idx="3">
                  <c:v>7.1775700934579438</c:v>
                </c:pt>
                <c:pt idx="4">
                  <c:v>5.2045690550363446</c:v>
                </c:pt>
                <c:pt idx="5">
                  <c:v>3.9709241952232608</c:v>
                </c:pt>
                <c:pt idx="6">
                  <c:v>2.9740394600207685</c:v>
                </c:pt>
                <c:pt idx="7">
                  <c:v>2.4548286604361369</c:v>
                </c:pt>
                <c:pt idx="8">
                  <c:v>2.0145379023883696</c:v>
                </c:pt>
                <c:pt idx="9">
                  <c:v>1.7653167185877465</c:v>
                </c:pt>
                <c:pt idx="10">
                  <c:v>1.4496365524402908</c:v>
                </c:pt>
                <c:pt idx="11">
                  <c:v>1.4122533748701973</c:v>
                </c:pt>
                <c:pt idx="12">
                  <c:v>1.4122533748701973</c:v>
                </c:pt>
                <c:pt idx="13">
                  <c:v>1.3582554517133956</c:v>
                </c:pt>
                <c:pt idx="14">
                  <c:v>1.470404984423676</c:v>
                </c:pt>
                <c:pt idx="15">
                  <c:v>2.0602284527518173</c:v>
                </c:pt>
              </c:numCache>
            </c:numRef>
          </c:val>
        </c:ser>
        <c:ser>
          <c:idx val="5"/>
          <c:order val="1"/>
          <c:tx>
            <c:v>novel-X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[1]Sheet3!$L$78:$L$93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Sheet5!$G$4:$G$19</c:f>
              <c:numCache>
                <c:formatCode>General</c:formatCode>
                <c:ptCount val="16"/>
                <c:pt idx="0">
                  <c:v>26.93891557995882</c:v>
                </c:pt>
                <c:pt idx="1">
                  <c:v>13.555250514756349</c:v>
                </c:pt>
                <c:pt idx="2">
                  <c:v>9.8833218943033625</c:v>
                </c:pt>
                <c:pt idx="3">
                  <c:v>6.9663692518874401</c:v>
                </c:pt>
                <c:pt idx="4">
                  <c:v>4.5641729581331507</c:v>
                </c:pt>
                <c:pt idx="5">
                  <c:v>4.2210020590253947</c:v>
                </c:pt>
                <c:pt idx="6">
                  <c:v>3.397391901166781</c:v>
                </c:pt>
                <c:pt idx="7">
                  <c:v>2.7110501029512699</c:v>
                </c:pt>
                <c:pt idx="8">
                  <c:v>2.4708304735758406</c:v>
                </c:pt>
                <c:pt idx="9">
                  <c:v>2.4365133836650652</c:v>
                </c:pt>
                <c:pt idx="10">
                  <c:v>2.2992450240219631</c:v>
                </c:pt>
                <c:pt idx="11">
                  <c:v>2.4365133836650652</c:v>
                </c:pt>
                <c:pt idx="12">
                  <c:v>3.7405628002745366</c:v>
                </c:pt>
                <c:pt idx="13">
                  <c:v>3.01990391214825</c:v>
                </c:pt>
                <c:pt idx="14">
                  <c:v>4.9759780370624567</c:v>
                </c:pt>
                <c:pt idx="15">
                  <c:v>6.3829787234042552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439184"/>
        <c:axId val="247437616"/>
      </c:barChart>
      <c:catAx>
        <c:axId val="247439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437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7437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439184"/>
        <c:crosses val="autoZero"/>
        <c:crossBetween val="between"/>
      </c:valAx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243394575678031"/>
          <c:y val="0.3965087091386304"/>
          <c:w val="0.15495514412049849"/>
          <c:h val="0.122194634761563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70869304378941"/>
          <c:y val="0.20909137316089577"/>
          <c:w val="0.64462983339207136"/>
          <c:h val="0.72272887679527009"/>
        </c:manualLayout>
      </c:layout>
      <c:barChart>
        <c:barDir val="bar"/>
        <c:grouping val="stacked"/>
        <c:varyColors val="0"/>
        <c:ser>
          <c:idx val="0"/>
          <c:order val="0"/>
          <c:tx>
            <c:v>Similar</c:v>
          </c:tx>
          <c:invertIfNegative val="0"/>
          <c:cat>
            <c:strRef>
              <c:f>Sheet1!$AA$2:$AA$16</c:f>
              <c:strCache>
                <c:ptCount val="15"/>
                <c:pt idx="0">
                  <c:v>adipose</c:v>
                </c:pt>
                <c:pt idx="1">
                  <c:v>brain</c:v>
                </c:pt>
                <c:pt idx="2">
                  <c:v>breast</c:v>
                </c:pt>
                <c:pt idx="3">
                  <c:v>colon</c:v>
                </c:pt>
                <c:pt idx="4">
                  <c:v>heart</c:v>
                </c:pt>
                <c:pt idx="5">
                  <c:v>kidney</c:v>
                </c:pt>
                <c:pt idx="6">
                  <c:v>liver</c:v>
                </c:pt>
                <c:pt idx="7">
                  <c:v>lung</c:v>
                </c:pt>
                <c:pt idx="8">
                  <c:v>lymph</c:v>
                </c:pt>
                <c:pt idx="9">
                  <c:v>ovary</c:v>
                </c:pt>
                <c:pt idx="10">
                  <c:v>prostate</c:v>
                </c:pt>
                <c:pt idx="11">
                  <c:v>skel_muscle</c:v>
                </c:pt>
                <c:pt idx="12">
                  <c:v>testes</c:v>
                </c:pt>
                <c:pt idx="13">
                  <c:v>thyroid</c:v>
                </c:pt>
                <c:pt idx="14">
                  <c:v>white_blood</c:v>
                </c:pt>
              </c:strCache>
            </c:strRef>
          </c:cat>
          <c:val>
            <c:numRef>
              <c:f>Sheet1!$A$3:$A$17</c:f>
              <c:numCache>
                <c:formatCode>General</c:formatCode>
                <c:ptCount val="15"/>
                <c:pt idx="0">
                  <c:v>8834</c:v>
                </c:pt>
                <c:pt idx="1">
                  <c:v>8043</c:v>
                </c:pt>
                <c:pt idx="2">
                  <c:v>8694</c:v>
                </c:pt>
                <c:pt idx="3">
                  <c:v>7564</c:v>
                </c:pt>
                <c:pt idx="4">
                  <c:v>8895</c:v>
                </c:pt>
                <c:pt idx="5">
                  <c:v>8428</c:v>
                </c:pt>
                <c:pt idx="6">
                  <c:v>7092</c:v>
                </c:pt>
                <c:pt idx="7">
                  <c:v>7295</c:v>
                </c:pt>
                <c:pt idx="8">
                  <c:v>7048</c:v>
                </c:pt>
                <c:pt idx="9">
                  <c:v>8888</c:v>
                </c:pt>
                <c:pt idx="10">
                  <c:v>8496</c:v>
                </c:pt>
                <c:pt idx="11">
                  <c:v>5679</c:v>
                </c:pt>
                <c:pt idx="12">
                  <c:v>8722</c:v>
                </c:pt>
                <c:pt idx="13">
                  <c:v>8539</c:v>
                </c:pt>
                <c:pt idx="14">
                  <c:v>7327</c:v>
                </c:pt>
              </c:numCache>
            </c:numRef>
          </c:val>
        </c:ser>
        <c:ser>
          <c:idx val="1"/>
          <c:order val="1"/>
          <c:tx>
            <c:v>Not present</c:v>
          </c:tx>
          <c:invertIfNegative val="0"/>
          <c:cat>
            <c:strRef>
              <c:f>Sheet1!$AA$2:$AA$16</c:f>
              <c:strCache>
                <c:ptCount val="15"/>
                <c:pt idx="0">
                  <c:v>adipose</c:v>
                </c:pt>
                <c:pt idx="1">
                  <c:v>brain</c:v>
                </c:pt>
                <c:pt idx="2">
                  <c:v>breast</c:v>
                </c:pt>
                <c:pt idx="3">
                  <c:v>colon</c:v>
                </c:pt>
                <c:pt idx="4">
                  <c:v>heart</c:v>
                </c:pt>
                <c:pt idx="5">
                  <c:v>kidney</c:v>
                </c:pt>
                <c:pt idx="6">
                  <c:v>liver</c:v>
                </c:pt>
                <c:pt idx="7">
                  <c:v>lung</c:v>
                </c:pt>
                <c:pt idx="8">
                  <c:v>lymph</c:v>
                </c:pt>
                <c:pt idx="9">
                  <c:v>ovary</c:v>
                </c:pt>
                <c:pt idx="10">
                  <c:v>prostate</c:v>
                </c:pt>
                <c:pt idx="11">
                  <c:v>skel_muscle</c:v>
                </c:pt>
                <c:pt idx="12">
                  <c:v>testes</c:v>
                </c:pt>
                <c:pt idx="13">
                  <c:v>thyroid</c:v>
                </c:pt>
                <c:pt idx="14">
                  <c:v>white_blood</c:v>
                </c:pt>
              </c:strCache>
            </c:strRef>
          </c:cat>
          <c:val>
            <c:numRef>
              <c:f>Sheet1!$B$3:$B$17</c:f>
              <c:numCache>
                <c:formatCode>General</c:formatCode>
                <c:ptCount val="15"/>
                <c:pt idx="0">
                  <c:v>13946</c:v>
                </c:pt>
                <c:pt idx="1">
                  <c:v>14106</c:v>
                </c:pt>
                <c:pt idx="2">
                  <c:v>14128</c:v>
                </c:pt>
                <c:pt idx="3">
                  <c:v>15667</c:v>
                </c:pt>
                <c:pt idx="4">
                  <c:v>13931</c:v>
                </c:pt>
                <c:pt idx="5">
                  <c:v>14775</c:v>
                </c:pt>
                <c:pt idx="6">
                  <c:v>16872</c:v>
                </c:pt>
                <c:pt idx="7">
                  <c:v>15895</c:v>
                </c:pt>
                <c:pt idx="8">
                  <c:v>15879</c:v>
                </c:pt>
                <c:pt idx="9">
                  <c:v>12608</c:v>
                </c:pt>
                <c:pt idx="10">
                  <c:v>14374</c:v>
                </c:pt>
                <c:pt idx="11">
                  <c:v>18731</c:v>
                </c:pt>
                <c:pt idx="12">
                  <c:v>13168</c:v>
                </c:pt>
                <c:pt idx="13">
                  <c:v>13111</c:v>
                </c:pt>
                <c:pt idx="14">
                  <c:v>16328</c:v>
                </c:pt>
              </c:numCache>
            </c:numRef>
          </c:val>
        </c:ser>
        <c:ser>
          <c:idx val="2"/>
          <c:order val="2"/>
          <c:tx>
            <c:v>Variable</c:v>
          </c:tx>
          <c:invertIfNegative val="0"/>
          <c:cat>
            <c:strRef>
              <c:f>Sheet1!$AA$2:$AA$16</c:f>
              <c:strCache>
                <c:ptCount val="15"/>
                <c:pt idx="0">
                  <c:v>adipose</c:v>
                </c:pt>
                <c:pt idx="1">
                  <c:v>brain</c:v>
                </c:pt>
                <c:pt idx="2">
                  <c:v>breast</c:v>
                </c:pt>
                <c:pt idx="3">
                  <c:v>colon</c:v>
                </c:pt>
                <c:pt idx="4">
                  <c:v>heart</c:v>
                </c:pt>
                <c:pt idx="5">
                  <c:v>kidney</c:v>
                </c:pt>
                <c:pt idx="6">
                  <c:v>liver</c:v>
                </c:pt>
                <c:pt idx="7">
                  <c:v>lung</c:v>
                </c:pt>
                <c:pt idx="8">
                  <c:v>lymph</c:v>
                </c:pt>
                <c:pt idx="9">
                  <c:v>ovary</c:v>
                </c:pt>
                <c:pt idx="10">
                  <c:v>prostate</c:v>
                </c:pt>
                <c:pt idx="11">
                  <c:v>skel_muscle</c:v>
                </c:pt>
                <c:pt idx="12">
                  <c:v>testes</c:v>
                </c:pt>
                <c:pt idx="13">
                  <c:v>thyroid</c:v>
                </c:pt>
                <c:pt idx="14">
                  <c:v>white_blood</c:v>
                </c:pt>
              </c:strCache>
            </c:strRef>
          </c:cat>
          <c:val>
            <c:numRef>
              <c:f>Sheet1!$C$3:$C$17</c:f>
              <c:numCache>
                <c:formatCode>General</c:formatCode>
                <c:ptCount val="15"/>
                <c:pt idx="0">
                  <c:v>2527</c:v>
                </c:pt>
                <c:pt idx="1">
                  <c:v>2871</c:v>
                </c:pt>
                <c:pt idx="2">
                  <c:v>2511</c:v>
                </c:pt>
                <c:pt idx="3">
                  <c:v>2103</c:v>
                </c:pt>
                <c:pt idx="4">
                  <c:v>2416</c:v>
                </c:pt>
                <c:pt idx="5">
                  <c:v>2245</c:v>
                </c:pt>
                <c:pt idx="6">
                  <c:v>1706</c:v>
                </c:pt>
                <c:pt idx="7">
                  <c:v>2093</c:v>
                </c:pt>
                <c:pt idx="8">
                  <c:v>2191</c:v>
                </c:pt>
                <c:pt idx="9">
                  <c:v>3446</c:v>
                </c:pt>
                <c:pt idx="10">
                  <c:v>2347</c:v>
                </c:pt>
                <c:pt idx="11">
                  <c:v>1310</c:v>
                </c:pt>
                <c:pt idx="12">
                  <c:v>3081</c:v>
                </c:pt>
                <c:pt idx="13">
                  <c:v>3340</c:v>
                </c:pt>
                <c:pt idx="14">
                  <c:v>1814</c:v>
                </c:pt>
              </c:numCache>
            </c:numRef>
          </c:val>
        </c:ser>
        <c:ser>
          <c:idx val="3"/>
          <c:order val="3"/>
          <c:tx>
            <c:v>Switch</c:v>
          </c:tx>
          <c:invertIfNegative val="0"/>
          <c:cat>
            <c:strRef>
              <c:f>Sheet1!$AA$2:$AA$16</c:f>
              <c:strCache>
                <c:ptCount val="15"/>
                <c:pt idx="0">
                  <c:v>adipose</c:v>
                </c:pt>
                <c:pt idx="1">
                  <c:v>brain</c:v>
                </c:pt>
                <c:pt idx="2">
                  <c:v>breast</c:v>
                </c:pt>
                <c:pt idx="3">
                  <c:v>colon</c:v>
                </c:pt>
                <c:pt idx="4">
                  <c:v>heart</c:v>
                </c:pt>
                <c:pt idx="5">
                  <c:v>kidney</c:v>
                </c:pt>
                <c:pt idx="6">
                  <c:v>liver</c:v>
                </c:pt>
                <c:pt idx="7">
                  <c:v>lung</c:v>
                </c:pt>
                <c:pt idx="8">
                  <c:v>lymph</c:v>
                </c:pt>
                <c:pt idx="9">
                  <c:v>ovary</c:v>
                </c:pt>
                <c:pt idx="10">
                  <c:v>prostate</c:v>
                </c:pt>
                <c:pt idx="11">
                  <c:v>skel_muscle</c:v>
                </c:pt>
                <c:pt idx="12">
                  <c:v>testes</c:v>
                </c:pt>
                <c:pt idx="13">
                  <c:v>thyroid</c:v>
                </c:pt>
                <c:pt idx="14">
                  <c:v>white_blood</c:v>
                </c:pt>
              </c:strCache>
            </c:strRef>
          </c:cat>
          <c:val>
            <c:numRef>
              <c:f>Sheet1!$D$3:$D$17</c:f>
              <c:numCache>
                <c:formatCode>General</c:formatCode>
                <c:ptCount val="15"/>
                <c:pt idx="0">
                  <c:v>1682</c:v>
                </c:pt>
                <c:pt idx="1">
                  <c:v>1969</c:v>
                </c:pt>
                <c:pt idx="2">
                  <c:v>1656</c:v>
                </c:pt>
                <c:pt idx="3">
                  <c:v>1655</c:v>
                </c:pt>
                <c:pt idx="4">
                  <c:v>1747</c:v>
                </c:pt>
                <c:pt idx="5">
                  <c:v>1541</c:v>
                </c:pt>
                <c:pt idx="6">
                  <c:v>1319</c:v>
                </c:pt>
                <c:pt idx="7">
                  <c:v>1706</c:v>
                </c:pt>
                <c:pt idx="8">
                  <c:v>1871</c:v>
                </c:pt>
                <c:pt idx="9">
                  <c:v>2047</c:v>
                </c:pt>
                <c:pt idx="10">
                  <c:v>1772</c:v>
                </c:pt>
                <c:pt idx="11">
                  <c:v>1269</c:v>
                </c:pt>
                <c:pt idx="12">
                  <c:v>2018</c:v>
                </c:pt>
                <c:pt idx="13">
                  <c:v>1999</c:v>
                </c:pt>
                <c:pt idx="14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4686800"/>
        <c:axId val="244683664"/>
      </c:barChart>
      <c:catAx>
        <c:axId val="244686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44683664"/>
        <c:crossesAt val="0"/>
        <c:auto val="1"/>
        <c:lblAlgn val="ctr"/>
        <c:lblOffset val="100"/>
        <c:tickLblSkip val="1"/>
        <c:noMultiLvlLbl val="0"/>
      </c:catAx>
      <c:valAx>
        <c:axId val="244683664"/>
        <c:scaling>
          <c:orientation val="minMax"/>
          <c:max val="27000"/>
          <c:min val="0"/>
        </c:scaling>
        <c:delete val="0"/>
        <c:axPos val="t"/>
        <c:majorGridlines/>
        <c:numFmt formatCode="General" sourceLinked="0"/>
        <c:majorTickMark val="out"/>
        <c:minorTickMark val="none"/>
        <c:tickLblPos val="nextTo"/>
        <c:crossAx val="244686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Single variant</c:v>
          </c:tx>
          <c:cat>
            <c:strRef>
              <c:f>Sheet2!$A$4:$A$19</c:f>
              <c:strCache>
                <c:ptCount val="16"/>
                <c:pt idx="0">
                  <c:v>adrenal</c:v>
                </c:pt>
                <c:pt idx="1">
                  <c:v>adipose</c:v>
                </c:pt>
                <c:pt idx="2">
                  <c:v>brain</c:v>
                </c:pt>
                <c:pt idx="3">
                  <c:v>breast</c:v>
                </c:pt>
                <c:pt idx="4">
                  <c:v>colon</c:v>
                </c:pt>
                <c:pt idx="5">
                  <c:v>heart</c:v>
                </c:pt>
                <c:pt idx="6">
                  <c:v>kidney</c:v>
                </c:pt>
                <c:pt idx="7">
                  <c:v>liver</c:v>
                </c:pt>
                <c:pt idx="8">
                  <c:v>lung</c:v>
                </c:pt>
                <c:pt idx="9">
                  <c:v>lymph</c:v>
                </c:pt>
                <c:pt idx="10">
                  <c:v>ovary</c:v>
                </c:pt>
                <c:pt idx="11">
                  <c:v>prostate</c:v>
                </c:pt>
                <c:pt idx="12">
                  <c:v>skel_muscle</c:v>
                </c:pt>
                <c:pt idx="13">
                  <c:v>testes</c:v>
                </c:pt>
                <c:pt idx="14">
                  <c:v>thyroid</c:v>
                </c:pt>
                <c:pt idx="15">
                  <c:v>white_blood</c:v>
                </c:pt>
              </c:strCache>
            </c:strRef>
          </c:cat>
          <c:val>
            <c:numRef>
              <c:f>Sheet2!$D$4:$D$19</c:f>
              <c:numCache>
                <c:formatCode>General</c:formatCode>
                <c:ptCount val="16"/>
                <c:pt idx="0">
                  <c:v>80.084847036328867</c:v>
                </c:pt>
                <c:pt idx="1">
                  <c:v>86.126519164848858</c:v>
                </c:pt>
                <c:pt idx="2">
                  <c:v>79.615274188917596</c:v>
                </c:pt>
                <c:pt idx="3">
                  <c:v>86.218685895443528</c:v>
                </c:pt>
                <c:pt idx="4">
                  <c:v>90.305752789450807</c:v>
                </c:pt>
                <c:pt idx="5">
                  <c:v>86.631862975129053</c:v>
                </c:pt>
                <c:pt idx="6">
                  <c:v>89.986291533389902</c:v>
                </c:pt>
                <c:pt idx="7">
                  <c:v>91.912832929782084</c:v>
                </c:pt>
                <c:pt idx="8">
                  <c:v>89.618520675596969</c:v>
                </c:pt>
                <c:pt idx="9">
                  <c:v>87.844396326439181</c:v>
                </c:pt>
                <c:pt idx="10">
                  <c:v>78.359102504034567</c:v>
                </c:pt>
                <c:pt idx="11">
                  <c:v>89.413528199362943</c:v>
                </c:pt>
                <c:pt idx="12">
                  <c:v>94.625984251968504</c:v>
                </c:pt>
                <c:pt idx="13">
                  <c:v>79.099560761346993</c:v>
                </c:pt>
                <c:pt idx="14">
                  <c:v>76.847343357054953</c:v>
                </c:pt>
                <c:pt idx="15">
                  <c:v>92.766712984406368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085104"/>
        <c:axId val="246083144"/>
      </c:lineChart>
      <c:catAx>
        <c:axId val="24608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6083144"/>
        <c:crosses val="autoZero"/>
        <c:auto val="1"/>
        <c:lblAlgn val="ctr"/>
        <c:lblOffset val="100"/>
        <c:noMultiLvlLbl val="0"/>
      </c:catAx>
      <c:valAx>
        <c:axId val="246083144"/>
        <c:scaling>
          <c:orientation val="minMax"/>
          <c:max val="100"/>
          <c:min val="7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85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Full-length</c:v>
          </c:tx>
          <c:invertIfNegative val="0"/>
          <c:cat>
            <c:strRef>
              <c:f>Sheet3!$A$4:$A$19</c:f>
              <c:strCache>
                <c:ptCount val="16"/>
                <c:pt idx="0">
                  <c:v>adrenal</c:v>
                </c:pt>
                <c:pt idx="1">
                  <c:v>adipose</c:v>
                </c:pt>
                <c:pt idx="2">
                  <c:v>brain</c:v>
                </c:pt>
                <c:pt idx="3">
                  <c:v>breast</c:v>
                </c:pt>
                <c:pt idx="4">
                  <c:v>colon</c:v>
                </c:pt>
                <c:pt idx="5">
                  <c:v>heart</c:v>
                </c:pt>
                <c:pt idx="6">
                  <c:v>kidney</c:v>
                </c:pt>
                <c:pt idx="7">
                  <c:v>liver</c:v>
                </c:pt>
                <c:pt idx="8">
                  <c:v>lung</c:v>
                </c:pt>
                <c:pt idx="9">
                  <c:v>lymph</c:v>
                </c:pt>
                <c:pt idx="10">
                  <c:v>ovary</c:v>
                </c:pt>
                <c:pt idx="11">
                  <c:v>prostate</c:v>
                </c:pt>
                <c:pt idx="12">
                  <c:v>skel_muscle</c:v>
                </c:pt>
                <c:pt idx="13">
                  <c:v>testes</c:v>
                </c:pt>
                <c:pt idx="14">
                  <c:v>thyroid</c:v>
                </c:pt>
                <c:pt idx="15">
                  <c:v>white_blood</c:v>
                </c:pt>
              </c:strCache>
            </c:strRef>
          </c:cat>
          <c:val>
            <c:numRef>
              <c:f>Sheet3!$B$4:$B$19</c:f>
              <c:numCache>
                <c:formatCode>General</c:formatCode>
                <c:ptCount val="16"/>
                <c:pt idx="0">
                  <c:v>5705</c:v>
                </c:pt>
                <c:pt idx="1">
                  <c:v>5593</c:v>
                </c:pt>
                <c:pt idx="2">
                  <c:v>6497</c:v>
                </c:pt>
                <c:pt idx="3">
                  <c:v>5665</c:v>
                </c:pt>
                <c:pt idx="4">
                  <c:v>4689</c:v>
                </c:pt>
                <c:pt idx="5">
                  <c:v>6103</c:v>
                </c:pt>
                <c:pt idx="6">
                  <c:v>5501</c:v>
                </c:pt>
                <c:pt idx="7">
                  <c:v>4483</c:v>
                </c:pt>
                <c:pt idx="8">
                  <c:v>4958</c:v>
                </c:pt>
                <c:pt idx="9">
                  <c:v>4574</c:v>
                </c:pt>
                <c:pt idx="10">
                  <c:v>7017</c:v>
                </c:pt>
                <c:pt idx="11">
                  <c:v>5673</c:v>
                </c:pt>
                <c:pt idx="12">
                  <c:v>3318</c:v>
                </c:pt>
                <c:pt idx="13">
                  <c:v>7077</c:v>
                </c:pt>
                <c:pt idx="14">
                  <c:v>6487</c:v>
                </c:pt>
                <c:pt idx="15">
                  <c:v>4568</c:v>
                </c:pt>
              </c:numCache>
            </c:numRef>
          </c:val>
        </c:ser>
        <c:ser>
          <c:idx val="1"/>
          <c:order val="1"/>
          <c:tx>
            <c:v>Partial</c:v>
          </c:tx>
          <c:invertIfNegative val="0"/>
          <c:cat>
            <c:strRef>
              <c:f>Sheet3!$A$4:$A$19</c:f>
              <c:strCache>
                <c:ptCount val="16"/>
                <c:pt idx="0">
                  <c:v>adrenal</c:v>
                </c:pt>
                <c:pt idx="1">
                  <c:v>adipose</c:v>
                </c:pt>
                <c:pt idx="2">
                  <c:v>brain</c:v>
                </c:pt>
                <c:pt idx="3">
                  <c:v>breast</c:v>
                </c:pt>
                <c:pt idx="4">
                  <c:v>colon</c:v>
                </c:pt>
                <c:pt idx="5">
                  <c:v>heart</c:v>
                </c:pt>
                <c:pt idx="6">
                  <c:v>kidney</c:v>
                </c:pt>
                <c:pt idx="7">
                  <c:v>liver</c:v>
                </c:pt>
                <c:pt idx="8">
                  <c:v>lung</c:v>
                </c:pt>
                <c:pt idx="9">
                  <c:v>lymph</c:v>
                </c:pt>
                <c:pt idx="10">
                  <c:v>ovary</c:v>
                </c:pt>
                <c:pt idx="11">
                  <c:v>prostate</c:v>
                </c:pt>
                <c:pt idx="12">
                  <c:v>skel_muscle</c:v>
                </c:pt>
                <c:pt idx="13">
                  <c:v>testes</c:v>
                </c:pt>
                <c:pt idx="14">
                  <c:v>thyroid</c:v>
                </c:pt>
                <c:pt idx="15">
                  <c:v>white_blood</c:v>
                </c:pt>
              </c:strCache>
            </c:strRef>
          </c:cat>
          <c:val>
            <c:numRef>
              <c:f>Sheet3!$C$4:$C$19</c:f>
              <c:numCache>
                <c:formatCode>General</c:formatCode>
                <c:ptCount val="16"/>
                <c:pt idx="0">
                  <c:v>22613</c:v>
                </c:pt>
                <c:pt idx="1">
                  <c:v>22293</c:v>
                </c:pt>
                <c:pt idx="2">
                  <c:v>20673</c:v>
                </c:pt>
                <c:pt idx="3">
                  <c:v>24190</c:v>
                </c:pt>
                <c:pt idx="4">
                  <c:v>28715</c:v>
                </c:pt>
                <c:pt idx="5">
                  <c:v>17614</c:v>
                </c:pt>
                <c:pt idx="6">
                  <c:v>26615</c:v>
                </c:pt>
                <c:pt idx="7">
                  <c:v>24563</c:v>
                </c:pt>
                <c:pt idx="8">
                  <c:v>33735</c:v>
                </c:pt>
                <c:pt idx="9">
                  <c:v>33682</c:v>
                </c:pt>
                <c:pt idx="10">
                  <c:v>18667</c:v>
                </c:pt>
                <c:pt idx="11">
                  <c:v>27183</c:v>
                </c:pt>
                <c:pt idx="12">
                  <c:v>33999</c:v>
                </c:pt>
                <c:pt idx="13">
                  <c:v>23648</c:v>
                </c:pt>
                <c:pt idx="14">
                  <c:v>21098</c:v>
                </c:pt>
                <c:pt idx="15">
                  <c:v>25004</c:v>
                </c:pt>
              </c:numCache>
            </c:numRef>
          </c:val>
        </c:ser>
        <c:ser>
          <c:idx val="2"/>
          <c:order val="2"/>
          <c:tx>
            <c:v>New splice forms</c:v>
          </c:tx>
          <c:invertIfNegative val="0"/>
          <c:cat>
            <c:strRef>
              <c:f>Sheet3!$A$4:$A$19</c:f>
              <c:strCache>
                <c:ptCount val="16"/>
                <c:pt idx="0">
                  <c:v>adrenal</c:v>
                </c:pt>
                <c:pt idx="1">
                  <c:v>adipose</c:v>
                </c:pt>
                <c:pt idx="2">
                  <c:v>brain</c:v>
                </c:pt>
                <c:pt idx="3">
                  <c:v>breast</c:v>
                </c:pt>
                <c:pt idx="4">
                  <c:v>colon</c:v>
                </c:pt>
                <c:pt idx="5">
                  <c:v>heart</c:v>
                </c:pt>
                <c:pt idx="6">
                  <c:v>kidney</c:v>
                </c:pt>
                <c:pt idx="7">
                  <c:v>liver</c:v>
                </c:pt>
                <c:pt idx="8">
                  <c:v>lung</c:v>
                </c:pt>
                <c:pt idx="9">
                  <c:v>lymph</c:v>
                </c:pt>
                <c:pt idx="10">
                  <c:v>ovary</c:v>
                </c:pt>
                <c:pt idx="11">
                  <c:v>prostate</c:v>
                </c:pt>
                <c:pt idx="12">
                  <c:v>skel_muscle</c:v>
                </c:pt>
                <c:pt idx="13">
                  <c:v>testes</c:v>
                </c:pt>
                <c:pt idx="14">
                  <c:v>thyroid</c:v>
                </c:pt>
                <c:pt idx="15">
                  <c:v>white_blood</c:v>
                </c:pt>
              </c:strCache>
            </c:strRef>
          </c:cat>
          <c:val>
            <c:numRef>
              <c:f>Sheet3!$D$4:$D$19</c:f>
              <c:numCache>
                <c:formatCode>General</c:formatCode>
                <c:ptCount val="16"/>
                <c:pt idx="0">
                  <c:v>22592</c:v>
                </c:pt>
                <c:pt idx="1">
                  <c:v>11233</c:v>
                </c:pt>
                <c:pt idx="2">
                  <c:v>19329</c:v>
                </c:pt>
                <c:pt idx="3">
                  <c:v>13665</c:v>
                </c:pt>
                <c:pt idx="4">
                  <c:v>9310</c:v>
                </c:pt>
                <c:pt idx="5">
                  <c:v>11701</c:v>
                </c:pt>
                <c:pt idx="6">
                  <c:v>11775</c:v>
                </c:pt>
                <c:pt idx="7">
                  <c:v>7692</c:v>
                </c:pt>
                <c:pt idx="8">
                  <c:v>12346</c:v>
                </c:pt>
                <c:pt idx="9">
                  <c:v>14364</c:v>
                </c:pt>
                <c:pt idx="10">
                  <c:v>18048</c:v>
                </c:pt>
                <c:pt idx="11">
                  <c:v>12470</c:v>
                </c:pt>
                <c:pt idx="12">
                  <c:v>4999</c:v>
                </c:pt>
                <c:pt idx="13">
                  <c:v>17306</c:v>
                </c:pt>
                <c:pt idx="14">
                  <c:v>16667</c:v>
                </c:pt>
                <c:pt idx="15">
                  <c:v>6533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6090200"/>
        <c:axId val="246089808"/>
      </c:barChart>
      <c:catAx>
        <c:axId val="246090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6089808"/>
        <c:crosses val="autoZero"/>
        <c:auto val="1"/>
        <c:lblAlgn val="ctr"/>
        <c:lblOffset val="100"/>
        <c:noMultiLvlLbl val="0"/>
      </c:catAx>
      <c:valAx>
        <c:axId val="2460898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6090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New splice forms</c:v>
          </c:tx>
          <c:cat>
            <c:strRef>
              <c:f>Sheet3!$A$4:$A$19</c:f>
              <c:strCache>
                <c:ptCount val="16"/>
                <c:pt idx="0">
                  <c:v>adrenal</c:v>
                </c:pt>
                <c:pt idx="1">
                  <c:v>adipose</c:v>
                </c:pt>
                <c:pt idx="2">
                  <c:v>brain</c:v>
                </c:pt>
                <c:pt idx="3">
                  <c:v>breast</c:v>
                </c:pt>
                <c:pt idx="4">
                  <c:v>colon</c:v>
                </c:pt>
                <c:pt idx="5">
                  <c:v>heart</c:v>
                </c:pt>
                <c:pt idx="6">
                  <c:v>kidney</c:v>
                </c:pt>
                <c:pt idx="7">
                  <c:v>liver</c:v>
                </c:pt>
                <c:pt idx="8">
                  <c:v>lung</c:v>
                </c:pt>
                <c:pt idx="9">
                  <c:v>lymph</c:v>
                </c:pt>
                <c:pt idx="10">
                  <c:v>ovary</c:v>
                </c:pt>
                <c:pt idx="11">
                  <c:v>prostate</c:v>
                </c:pt>
                <c:pt idx="12">
                  <c:v>skel_muscle</c:v>
                </c:pt>
                <c:pt idx="13">
                  <c:v>testes</c:v>
                </c:pt>
                <c:pt idx="14">
                  <c:v>thyroid</c:v>
                </c:pt>
                <c:pt idx="15">
                  <c:v>white_blood</c:v>
                </c:pt>
              </c:strCache>
            </c:strRef>
          </c:cat>
          <c:val>
            <c:numRef>
              <c:f>Sheet3!$D$4:$D$19</c:f>
              <c:numCache>
                <c:formatCode>General</c:formatCode>
                <c:ptCount val="16"/>
                <c:pt idx="0">
                  <c:v>22592</c:v>
                </c:pt>
                <c:pt idx="1">
                  <c:v>11233</c:v>
                </c:pt>
                <c:pt idx="2">
                  <c:v>19329</c:v>
                </c:pt>
                <c:pt idx="3">
                  <c:v>13665</c:v>
                </c:pt>
                <c:pt idx="4">
                  <c:v>9310</c:v>
                </c:pt>
                <c:pt idx="5">
                  <c:v>11701</c:v>
                </c:pt>
                <c:pt idx="6">
                  <c:v>11775</c:v>
                </c:pt>
                <c:pt idx="7">
                  <c:v>7692</c:v>
                </c:pt>
                <c:pt idx="8">
                  <c:v>12346</c:v>
                </c:pt>
                <c:pt idx="9">
                  <c:v>14364</c:v>
                </c:pt>
                <c:pt idx="10">
                  <c:v>18048</c:v>
                </c:pt>
                <c:pt idx="11">
                  <c:v>12470</c:v>
                </c:pt>
                <c:pt idx="12">
                  <c:v>4999</c:v>
                </c:pt>
                <c:pt idx="13">
                  <c:v>17306</c:v>
                </c:pt>
                <c:pt idx="14">
                  <c:v>16667</c:v>
                </c:pt>
                <c:pt idx="15">
                  <c:v>6533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088240"/>
        <c:axId val="246086280"/>
      </c:lineChart>
      <c:catAx>
        <c:axId val="24608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6086280"/>
        <c:crosses val="autoZero"/>
        <c:auto val="1"/>
        <c:lblAlgn val="ctr"/>
        <c:lblOffset val="100"/>
        <c:noMultiLvlLbl val="0"/>
      </c:catAx>
      <c:valAx>
        <c:axId val="246086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8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416819772528438"/>
          <c:y val="0.38095438070241222"/>
          <c:w val="0.2770839895013123"/>
          <c:h val="0.114286214223222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Genes</c:v>
          </c:tx>
          <c:spPr>
            <a:ln>
              <a:solidFill>
                <a:srgbClr val="C00000"/>
              </a:solidFill>
            </a:ln>
          </c:spPr>
          <c:marker>
            <c:symbol val="diamond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Sheet3!$J$25:$J$40</c:f>
              <c:numCache>
                <c:formatCode>General</c:formatCode>
                <c:ptCount val="16"/>
              </c:numCache>
            </c:numRef>
          </c:cat>
          <c:val>
            <c:numRef>
              <c:f>Sheet3!$D$25:$D$40</c:f>
              <c:numCache>
                <c:formatCode>General</c:formatCode>
                <c:ptCount val="16"/>
                <c:pt idx="0">
                  <c:v>23135</c:v>
                </c:pt>
                <c:pt idx="1">
                  <c:v>21793</c:v>
                </c:pt>
                <c:pt idx="2">
                  <c:v>24435</c:v>
                </c:pt>
                <c:pt idx="3">
                  <c:v>23553</c:v>
                </c:pt>
                <c:pt idx="4">
                  <c:v>23503</c:v>
                </c:pt>
                <c:pt idx="5">
                  <c:v>21537</c:v>
                </c:pt>
                <c:pt idx="6">
                  <c:v>24000</c:v>
                </c:pt>
                <c:pt idx="7">
                  <c:v>21228</c:v>
                </c:pt>
                <c:pt idx="8">
                  <c:v>25176</c:v>
                </c:pt>
                <c:pt idx="9">
                  <c:v>23766</c:v>
                </c:pt>
                <c:pt idx="10">
                  <c:v>22949</c:v>
                </c:pt>
                <c:pt idx="11">
                  <c:v>24584</c:v>
                </c:pt>
                <c:pt idx="12">
                  <c:v>19695</c:v>
                </c:pt>
                <c:pt idx="13">
                  <c:v>29546</c:v>
                </c:pt>
                <c:pt idx="14">
                  <c:v>23357</c:v>
                </c:pt>
                <c:pt idx="15">
                  <c:v>19943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083536"/>
        <c:axId val="246087456"/>
      </c:lineChart>
      <c:catAx>
        <c:axId val="24608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6087456"/>
        <c:crosses val="autoZero"/>
        <c:auto val="1"/>
        <c:lblAlgn val="ctr"/>
        <c:lblOffset val="100"/>
        <c:noMultiLvlLbl val="0"/>
      </c:catAx>
      <c:valAx>
        <c:axId val="246087456"/>
        <c:scaling>
          <c:orientation val="minMax"/>
          <c:min val="1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83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Transcripts/gene</c:v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numRef>
              <c:f>Sheet3!$J$25:$J$40</c:f>
              <c:numCache>
                <c:formatCode>General</c:formatCode>
                <c:ptCount val="16"/>
              </c:numCache>
            </c:numRef>
          </c:cat>
          <c:val>
            <c:numRef>
              <c:f>Sheet3!$E$25:$E$40</c:f>
              <c:numCache>
                <c:formatCode>General</c:formatCode>
                <c:ptCount val="16"/>
                <c:pt idx="0">
                  <c:v>1.9886751674951373</c:v>
                </c:pt>
                <c:pt idx="1">
                  <c:v>1.4653787913550222</c:v>
                </c:pt>
                <c:pt idx="2">
                  <c:v>1.7729077143441785</c:v>
                </c:pt>
                <c:pt idx="3">
                  <c:v>1.5563197894111154</c:v>
                </c:pt>
                <c:pt idx="4">
                  <c:v>1.3139599200102114</c:v>
                </c:pt>
                <c:pt idx="5">
                  <c:v>1.4964944049774807</c:v>
                </c:pt>
                <c:pt idx="6">
                  <c:v>1.4513333333333334</c:v>
                </c:pt>
                <c:pt idx="7">
                  <c:v>1.2899943470887507</c:v>
                </c:pt>
                <c:pt idx="8">
                  <c:v>1.4107483317445186</c:v>
                </c:pt>
                <c:pt idx="9">
                  <c:v>1.5464949928469243</c:v>
                </c:pt>
                <c:pt idx="10">
                  <c:v>1.8166368904963179</c:v>
                </c:pt>
                <c:pt idx="11">
                  <c:v>1.4410592255125285</c:v>
                </c:pt>
                <c:pt idx="12">
                  <c:v>1.1601929423711601</c:v>
                </c:pt>
                <c:pt idx="13">
                  <c:v>1.5626142286603939</c:v>
                </c:pt>
                <c:pt idx="14">
                  <c:v>1.7080960739821038</c:v>
                </c:pt>
                <c:pt idx="15">
                  <c:v>1.2594895452038308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087848"/>
        <c:axId val="246089416"/>
      </c:lineChart>
      <c:catAx>
        <c:axId val="246087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6089416"/>
        <c:crosses val="autoZero"/>
        <c:auto val="1"/>
        <c:lblAlgn val="ctr"/>
        <c:lblOffset val="100"/>
        <c:noMultiLvlLbl val="0"/>
      </c:catAx>
      <c:valAx>
        <c:axId val="246089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87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Genes</c:v>
          </c:tx>
          <c:spPr>
            <a:ln>
              <a:solidFill>
                <a:srgbClr val="C00000"/>
              </a:solidFill>
            </a:ln>
          </c:spPr>
          <c:marker>
            <c:symbol val="diamond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Sheet3!$H$45:$H$60</c:f>
              <c:numCache>
                <c:formatCode>General</c:formatCode>
                <c:ptCount val="16"/>
              </c:numCache>
            </c:numRef>
          </c:cat>
          <c:val>
            <c:numRef>
              <c:f>Sheet3!$B$45:$B$60</c:f>
              <c:numCache>
                <c:formatCode>General</c:formatCode>
                <c:ptCount val="16"/>
                <c:pt idx="0">
                  <c:v>14113</c:v>
                </c:pt>
                <c:pt idx="1">
                  <c:v>13507</c:v>
                </c:pt>
                <c:pt idx="2">
                  <c:v>14542</c:v>
                </c:pt>
                <c:pt idx="3">
                  <c:v>14176</c:v>
                </c:pt>
                <c:pt idx="4">
                  <c:v>13993</c:v>
                </c:pt>
                <c:pt idx="5">
                  <c:v>13410</c:v>
                </c:pt>
                <c:pt idx="6">
                  <c:v>14463</c:v>
                </c:pt>
                <c:pt idx="7">
                  <c:v>12940</c:v>
                </c:pt>
                <c:pt idx="8">
                  <c:v>14926</c:v>
                </c:pt>
                <c:pt idx="9">
                  <c:v>14707</c:v>
                </c:pt>
                <c:pt idx="10">
                  <c:v>14596</c:v>
                </c:pt>
                <c:pt idx="11">
                  <c:v>14985</c:v>
                </c:pt>
                <c:pt idx="12">
                  <c:v>13035</c:v>
                </c:pt>
                <c:pt idx="13">
                  <c:v>16696</c:v>
                </c:pt>
                <c:pt idx="14">
                  <c:v>14477</c:v>
                </c:pt>
                <c:pt idx="15">
                  <c:v>12876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107200"/>
        <c:axId val="247107592"/>
      </c:lineChart>
      <c:catAx>
        <c:axId val="24710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7107592"/>
        <c:crosses val="autoZero"/>
        <c:auto val="1"/>
        <c:lblAlgn val="ctr"/>
        <c:lblOffset val="100"/>
        <c:noMultiLvlLbl val="0"/>
      </c:catAx>
      <c:valAx>
        <c:axId val="247107592"/>
        <c:scaling>
          <c:orientation val="minMax"/>
          <c:min val="12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7107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017728047151994"/>
          <c:y val="0.42690304062869333"/>
          <c:w val="0.16008794953262417"/>
          <c:h val="0.1403514911513253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Transcripts/gene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Sheet3!$H$45:$H$60</c:f>
              <c:numCache>
                <c:formatCode>General</c:formatCode>
                <c:ptCount val="16"/>
              </c:numCache>
            </c:numRef>
          </c:cat>
          <c:val>
            <c:numRef>
              <c:f>Sheet3!$F$45:$F$60</c:f>
              <c:numCache>
                <c:formatCode>General</c:formatCode>
                <c:ptCount val="16"/>
                <c:pt idx="0">
                  <c:v>3.6071706936866716</c:v>
                </c:pt>
                <c:pt idx="1">
                  <c:v>2.8960539999999999</c:v>
                </c:pt>
                <c:pt idx="2">
                  <c:v>3.1972906065190481</c:v>
                </c:pt>
                <c:pt idx="3">
                  <c:v>3.0697658013544018</c:v>
                </c:pt>
                <c:pt idx="4">
                  <c:v>3.0523118702208247</c:v>
                </c:pt>
                <c:pt idx="5">
                  <c:v>2.6410141685309472</c:v>
                </c:pt>
                <c:pt idx="6">
                  <c:v>3.0344326903132131</c:v>
                </c:pt>
                <c:pt idx="7">
                  <c:v>2.8389489953632148</c:v>
                </c:pt>
                <c:pt idx="8">
                  <c:v>3.4191343963553531</c:v>
                </c:pt>
                <c:pt idx="9">
                  <c:v>3.5776840960087033</c:v>
                </c:pt>
                <c:pt idx="10">
                  <c:v>2.9959577966566182</c:v>
                </c:pt>
                <c:pt idx="11">
                  <c:v>3.0244244244244243</c:v>
                </c:pt>
                <c:pt idx="12">
                  <c:v>3.2454929037207516</c:v>
                </c:pt>
                <c:pt idx="13">
                  <c:v>2.8764374700527071</c:v>
                </c:pt>
                <c:pt idx="14">
                  <c:v>3.0565724943013057</c:v>
                </c:pt>
                <c:pt idx="15">
                  <c:v>2.8041317179248213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109160"/>
        <c:axId val="247110336"/>
      </c:lineChart>
      <c:catAx>
        <c:axId val="247109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7110336"/>
        <c:crosses val="autoZero"/>
        <c:auto val="1"/>
        <c:lblAlgn val="ctr"/>
        <c:lblOffset val="100"/>
        <c:noMultiLvlLbl val="0"/>
      </c:catAx>
      <c:valAx>
        <c:axId val="247110336"/>
        <c:scaling>
          <c:orientation val="minMax"/>
          <c:min val="2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7109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17320183461919"/>
          <c:y val="0.40425829750004655"/>
          <c:w val="0.26464688883586518"/>
          <c:h val="0.1702142551330019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542925</xdr:colOff>
      <xdr:row>1</xdr:row>
      <xdr:rowOff>114300</xdr:rowOff>
    </xdr:from>
    <xdr:to>
      <xdr:col>17</xdr:col>
      <xdr:colOff>238125</xdr:colOff>
      <xdr:row>16</xdr:row>
      <xdr:rowOff>0</xdr:rowOff>
    </xdr:to>
    <xdr:graphicFrame macro="">
      <xdr:nvGraphicFramePr>
        <xdr:cNvPr id="20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19050</xdr:colOff>
      <xdr:row>2</xdr:row>
      <xdr:rowOff>114300</xdr:rowOff>
    </xdr:from>
    <xdr:to>
      <xdr:col>23</xdr:col>
      <xdr:colOff>428625</xdr:colOff>
      <xdr:row>13</xdr:row>
      <xdr:rowOff>114300</xdr:rowOff>
    </xdr:to>
    <xdr:graphicFrame macro="">
      <xdr:nvGraphicFramePr>
        <xdr:cNvPr id="205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57150</xdr:rowOff>
    </xdr:from>
    <xdr:to>
      <xdr:col>12</xdr:col>
      <xdr:colOff>228600</xdr:colOff>
      <xdr:row>17</xdr:row>
      <xdr:rowOff>9525</xdr:rowOff>
    </xdr:to>
    <xdr:graphicFrame macro="">
      <xdr:nvGraphicFramePr>
        <xdr:cNvPr id="51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2</xdr:row>
      <xdr:rowOff>180975</xdr:rowOff>
    </xdr:from>
    <xdr:to>
      <xdr:col>16</xdr:col>
      <xdr:colOff>581025</xdr:colOff>
      <xdr:row>17</xdr:row>
      <xdr:rowOff>66675</xdr:rowOff>
    </xdr:to>
    <xdr:graphicFrame macro="">
      <xdr:nvGraphicFramePr>
        <xdr:cNvPr id="71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428625</xdr:colOff>
      <xdr:row>4</xdr:row>
      <xdr:rowOff>47625</xdr:rowOff>
    </xdr:from>
    <xdr:to>
      <xdr:col>24</xdr:col>
      <xdr:colOff>123825</xdr:colOff>
      <xdr:row>14</xdr:row>
      <xdr:rowOff>142875</xdr:rowOff>
    </xdr:to>
    <xdr:graphicFrame macro="">
      <xdr:nvGraphicFramePr>
        <xdr:cNvPr id="717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285750</xdr:colOff>
      <xdr:row>20</xdr:row>
      <xdr:rowOff>57150</xdr:rowOff>
    </xdr:from>
    <xdr:to>
      <xdr:col>19</xdr:col>
      <xdr:colOff>371475</xdr:colOff>
      <xdr:row>29</xdr:row>
      <xdr:rowOff>152400</xdr:rowOff>
    </xdr:to>
    <xdr:graphicFrame macro="">
      <xdr:nvGraphicFramePr>
        <xdr:cNvPr id="717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561975</xdr:colOff>
      <xdr:row>29</xdr:row>
      <xdr:rowOff>142875</xdr:rowOff>
    </xdr:from>
    <xdr:to>
      <xdr:col>20</xdr:col>
      <xdr:colOff>314325</xdr:colOff>
      <xdr:row>36</xdr:row>
      <xdr:rowOff>152400</xdr:rowOff>
    </xdr:to>
    <xdr:graphicFrame macro="">
      <xdr:nvGraphicFramePr>
        <xdr:cNvPr id="717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552450</xdr:colOff>
      <xdr:row>20</xdr:row>
      <xdr:rowOff>38100</xdr:rowOff>
    </xdr:from>
    <xdr:to>
      <xdr:col>27</xdr:col>
      <xdr:colOff>19050</xdr:colOff>
      <xdr:row>29</xdr:row>
      <xdr:rowOff>142875</xdr:rowOff>
    </xdr:to>
    <xdr:graphicFrame macro="">
      <xdr:nvGraphicFramePr>
        <xdr:cNvPr id="717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85725</xdr:colOff>
      <xdr:row>29</xdr:row>
      <xdr:rowOff>161925</xdr:rowOff>
    </xdr:from>
    <xdr:to>
      <xdr:col>27</xdr:col>
      <xdr:colOff>533400</xdr:colOff>
      <xdr:row>36</xdr:row>
      <xdr:rowOff>171450</xdr:rowOff>
    </xdr:to>
    <xdr:graphicFrame macro="">
      <xdr:nvGraphicFramePr>
        <xdr:cNvPr id="717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390525</xdr:colOff>
      <xdr:row>37</xdr:row>
      <xdr:rowOff>19050</xdr:rowOff>
    </xdr:from>
    <xdr:to>
      <xdr:col>20</xdr:col>
      <xdr:colOff>85725</xdr:colOff>
      <xdr:row>48</xdr:row>
      <xdr:rowOff>142875</xdr:rowOff>
    </xdr:to>
    <xdr:graphicFrame macro="">
      <xdr:nvGraphicFramePr>
        <xdr:cNvPr id="717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533400</xdr:colOff>
      <xdr:row>37</xdr:row>
      <xdr:rowOff>28575</xdr:rowOff>
    </xdr:from>
    <xdr:to>
      <xdr:col>27</xdr:col>
      <xdr:colOff>219075</xdr:colOff>
      <xdr:row>49</xdr:row>
      <xdr:rowOff>38100</xdr:rowOff>
    </xdr:to>
    <xdr:graphicFrame macro="">
      <xdr:nvGraphicFramePr>
        <xdr:cNvPr id="717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</xdr:row>
      <xdr:rowOff>114300</xdr:rowOff>
    </xdr:from>
    <xdr:to>
      <xdr:col>17</xdr:col>
      <xdr:colOff>533400</xdr:colOff>
      <xdr:row>19</xdr:row>
      <xdr:rowOff>171450</xdr:rowOff>
    </xdr:to>
    <xdr:graphicFrame macro="">
      <xdr:nvGraphicFramePr>
        <xdr:cNvPr id="174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18</xdr:col>
      <xdr:colOff>400050</xdr:colOff>
      <xdr:row>22</xdr:row>
      <xdr:rowOff>19050</xdr:rowOff>
    </xdr:to>
    <xdr:graphicFrame macro="">
      <xdr:nvGraphicFramePr>
        <xdr:cNvPr id="102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25</xdr:row>
      <xdr:rowOff>0</xdr:rowOff>
    </xdr:from>
    <xdr:to>
      <xdr:col>18</xdr:col>
      <xdr:colOff>428625</xdr:colOff>
      <xdr:row>44</xdr:row>
      <xdr:rowOff>28575</xdr:rowOff>
    </xdr:to>
    <xdr:graphicFrame macro="">
      <xdr:nvGraphicFramePr>
        <xdr:cNvPr id="102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571500</xdr:colOff>
      <xdr:row>25</xdr:row>
      <xdr:rowOff>19050</xdr:rowOff>
    </xdr:from>
    <xdr:to>
      <xdr:col>28</xdr:col>
      <xdr:colOff>381000</xdr:colOff>
      <xdr:row>44</xdr:row>
      <xdr:rowOff>57150</xdr:rowOff>
    </xdr:to>
    <xdr:graphicFrame macro="">
      <xdr:nvGraphicFramePr>
        <xdr:cNvPr id="102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571500</xdr:colOff>
      <xdr:row>3</xdr:row>
      <xdr:rowOff>0</xdr:rowOff>
    </xdr:from>
    <xdr:to>
      <xdr:col>28</xdr:col>
      <xdr:colOff>371475</xdr:colOff>
      <xdr:row>22</xdr:row>
      <xdr:rowOff>47625</xdr:rowOff>
    </xdr:to>
    <xdr:graphicFrame macro="">
      <xdr:nvGraphicFramePr>
        <xdr:cNvPr id="1028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571500</xdr:colOff>
      <xdr:row>25</xdr:row>
      <xdr:rowOff>19050</xdr:rowOff>
    </xdr:from>
    <xdr:to>
      <xdr:col>37</xdr:col>
      <xdr:colOff>381000</xdr:colOff>
      <xdr:row>44</xdr:row>
      <xdr:rowOff>57150</xdr:rowOff>
    </xdr:to>
    <xdr:graphicFrame macro="">
      <xdr:nvGraphicFramePr>
        <xdr:cNvPr id="102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571500</xdr:colOff>
      <xdr:row>3</xdr:row>
      <xdr:rowOff>0</xdr:rowOff>
    </xdr:from>
    <xdr:to>
      <xdr:col>37</xdr:col>
      <xdr:colOff>371475</xdr:colOff>
      <xdr:row>22</xdr:row>
      <xdr:rowOff>47625</xdr:rowOff>
    </xdr:to>
    <xdr:graphicFrame macro="">
      <xdr:nvGraphicFramePr>
        <xdr:cNvPr id="103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ore_000\Dropbox\Liliana.work\Papers\AS\Faculty1000\AS\BrownU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78">
          <cell r="L78">
            <v>1</v>
          </cell>
        </row>
        <row r="79">
          <cell r="L79">
            <v>2</v>
          </cell>
        </row>
        <row r="80">
          <cell r="L80">
            <v>3</v>
          </cell>
        </row>
        <row r="81">
          <cell r="L81">
            <v>4</v>
          </cell>
        </row>
        <row r="82">
          <cell r="L82">
            <v>5</v>
          </cell>
        </row>
        <row r="83">
          <cell r="L83">
            <v>6</v>
          </cell>
        </row>
        <row r="84">
          <cell r="L84">
            <v>7</v>
          </cell>
        </row>
        <row r="85">
          <cell r="L85">
            <v>8</v>
          </cell>
        </row>
        <row r="86">
          <cell r="L86">
            <v>9</v>
          </cell>
        </row>
        <row r="87">
          <cell r="L87">
            <v>10</v>
          </cell>
        </row>
        <row r="88">
          <cell r="L88">
            <v>11</v>
          </cell>
        </row>
        <row r="89">
          <cell r="L89">
            <v>12</v>
          </cell>
        </row>
        <row r="90">
          <cell r="L90">
            <v>13</v>
          </cell>
        </row>
        <row r="91">
          <cell r="L91">
            <v>14</v>
          </cell>
        </row>
        <row r="92">
          <cell r="L92">
            <v>15</v>
          </cell>
        </row>
        <row r="93">
          <cell r="L93">
            <v>16</v>
          </cell>
        </row>
        <row r="98">
          <cell r="L98">
            <v>1</v>
          </cell>
        </row>
        <row r="99">
          <cell r="L99">
            <v>2</v>
          </cell>
        </row>
        <row r="100">
          <cell r="L100">
            <v>3</v>
          </cell>
        </row>
        <row r="101">
          <cell r="L101">
            <v>4</v>
          </cell>
        </row>
        <row r="102">
          <cell r="L102">
            <v>5</v>
          </cell>
        </row>
        <row r="103">
          <cell r="L103">
            <v>6</v>
          </cell>
        </row>
        <row r="104">
          <cell r="L104">
            <v>7</v>
          </cell>
        </row>
        <row r="105">
          <cell r="L105">
            <v>8</v>
          </cell>
        </row>
        <row r="106">
          <cell r="L106">
            <v>9</v>
          </cell>
        </row>
        <row r="107">
          <cell r="L107">
            <v>10</v>
          </cell>
        </row>
        <row r="108">
          <cell r="L108">
            <v>11</v>
          </cell>
        </row>
        <row r="109">
          <cell r="L109">
            <v>12</v>
          </cell>
        </row>
        <row r="110">
          <cell r="L110">
            <v>13</v>
          </cell>
        </row>
        <row r="111">
          <cell r="L111">
            <v>14</v>
          </cell>
        </row>
        <row r="112">
          <cell r="L112">
            <v>15</v>
          </cell>
        </row>
        <row r="113">
          <cell r="L113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8"/>
  <sheetViews>
    <sheetView topLeftCell="A226" workbookViewId="0">
      <selection activeCell="H9" sqref="H9"/>
    </sheetView>
  </sheetViews>
  <sheetFormatPr defaultRowHeight="15" x14ac:dyDescent="0.25"/>
  <sheetData>
    <row r="1" spans="1:27" x14ac:dyDescent="0.25">
      <c r="A1" s="3" t="s">
        <v>80</v>
      </c>
      <c r="E1" s="1">
        <v>26989</v>
      </c>
      <c r="F1">
        <f>AVERAGE(F3:F242)</f>
        <v>29.711333012214876</v>
      </c>
      <c r="AA1" t="s">
        <v>0</v>
      </c>
    </row>
    <row r="2" spans="1:27" x14ac:dyDescent="0.25">
      <c r="A2" t="s">
        <v>16</v>
      </c>
      <c r="B2" t="s">
        <v>17</v>
      </c>
      <c r="C2" t="s">
        <v>18</v>
      </c>
      <c r="D2" t="s">
        <v>19</v>
      </c>
      <c r="F2" t="s">
        <v>16</v>
      </c>
      <c r="G2" t="s">
        <v>17</v>
      </c>
      <c r="H2" t="s">
        <v>18</v>
      </c>
      <c r="I2" t="s">
        <v>19</v>
      </c>
      <c r="AA2" t="s">
        <v>1</v>
      </c>
    </row>
    <row r="3" spans="1:27" x14ac:dyDescent="0.25">
      <c r="A3">
        <v>8834</v>
      </c>
      <c r="B3">
        <v>13946</v>
      </c>
      <c r="C3">
        <v>2527</v>
      </c>
      <c r="D3">
        <v>1682</v>
      </c>
      <c r="E3" t="s">
        <v>0</v>
      </c>
      <c r="F3">
        <f>100*A3/26989</f>
        <v>32.731853718181483</v>
      </c>
      <c r="G3">
        <f>100*B3/26989</f>
        <v>51.672903775612284</v>
      </c>
      <c r="H3">
        <f>100*C3/26989</f>
        <v>9.3630738448997732</v>
      </c>
      <c r="I3">
        <f>100*D3/26989</f>
        <v>6.2321686613064582</v>
      </c>
      <c r="AA3" t="s">
        <v>2</v>
      </c>
    </row>
    <row r="4" spans="1:27" x14ac:dyDescent="0.25">
      <c r="A4">
        <v>8043</v>
      </c>
      <c r="B4">
        <v>14106</v>
      </c>
      <c r="C4">
        <v>2871</v>
      </c>
      <c r="D4">
        <v>1969</v>
      </c>
      <c r="F4">
        <f t="shared" ref="F4:F67" si="0">100*A4/26989</f>
        <v>29.801030049279337</v>
      </c>
      <c r="G4">
        <f t="shared" ref="G4:G67" si="1">100*B4/26989</f>
        <v>52.265737893215757</v>
      </c>
      <c r="H4">
        <f t="shared" ref="H4:H67" si="2">100*C4/26989</f>
        <v>10.637667197747231</v>
      </c>
      <c r="I4">
        <f t="shared" ref="I4:I67" si="3">100*D4/26989</f>
        <v>7.295564859757679</v>
      </c>
      <c r="AA4" t="s">
        <v>3</v>
      </c>
    </row>
    <row r="5" spans="1:27" x14ac:dyDescent="0.25">
      <c r="A5">
        <v>8694</v>
      </c>
      <c r="B5">
        <v>14128</v>
      </c>
      <c r="C5">
        <v>2511</v>
      </c>
      <c r="D5">
        <v>1656</v>
      </c>
      <c r="F5">
        <f t="shared" si="0"/>
        <v>32.213123865278448</v>
      </c>
      <c r="G5">
        <f t="shared" si="1"/>
        <v>52.347252584386233</v>
      </c>
      <c r="H5">
        <f t="shared" si="2"/>
        <v>9.3037904331394277</v>
      </c>
      <c r="I5">
        <f t="shared" si="3"/>
        <v>6.1358331171958946</v>
      </c>
      <c r="AA5" t="s">
        <v>4</v>
      </c>
    </row>
    <row r="6" spans="1:27" x14ac:dyDescent="0.25">
      <c r="A6">
        <v>7564</v>
      </c>
      <c r="B6">
        <v>15667</v>
      </c>
      <c r="C6">
        <v>2103</v>
      </c>
      <c r="D6">
        <v>1655</v>
      </c>
      <c r="F6">
        <f t="shared" si="0"/>
        <v>28.026232909703953</v>
      </c>
      <c r="G6">
        <f t="shared" si="1"/>
        <v>58.049575753084589</v>
      </c>
      <c r="H6">
        <f t="shared" si="2"/>
        <v>7.7920634332505836</v>
      </c>
      <c r="I6">
        <f t="shared" si="3"/>
        <v>6.1321279039608729</v>
      </c>
      <c r="AA6" t="s">
        <v>5</v>
      </c>
    </row>
    <row r="7" spans="1:27" x14ac:dyDescent="0.25">
      <c r="A7">
        <v>8895</v>
      </c>
      <c r="B7">
        <v>13931</v>
      </c>
      <c r="C7">
        <v>2416</v>
      </c>
      <c r="D7">
        <v>1747</v>
      </c>
      <c r="F7">
        <f t="shared" si="0"/>
        <v>32.957871725517805</v>
      </c>
      <c r="G7">
        <f t="shared" si="1"/>
        <v>51.617325577086959</v>
      </c>
      <c r="H7">
        <f t="shared" si="2"/>
        <v>8.9517951758123679</v>
      </c>
      <c r="I7">
        <f t="shared" si="3"/>
        <v>6.4730075215828675</v>
      </c>
      <c r="AA7" t="s">
        <v>6</v>
      </c>
    </row>
    <row r="8" spans="1:27" x14ac:dyDescent="0.25">
      <c r="A8">
        <v>8428</v>
      </c>
      <c r="B8">
        <v>14775</v>
      </c>
      <c r="C8">
        <v>2245</v>
      </c>
      <c r="D8">
        <v>1541</v>
      </c>
      <c r="F8">
        <f t="shared" si="0"/>
        <v>31.227537144762682</v>
      </c>
      <c r="G8">
        <f t="shared" si="1"/>
        <v>54.744525547445257</v>
      </c>
      <c r="H8">
        <f t="shared" si="2"/>
        <v>8.3182037126236619</v>
      </c>
      <c r="I8">
        <f t="shared" si="3"/>
        <v>5.7097335951684016</v>
      </c>
      <c r="AA8" t="s">
        <v>7</v>
      </c>
    </row>
    <row r="9" spans="1:27" x14ac:dyDescent="0.25">
      <c r="A9">
        <v>7092</v>
      </c>
      <c r="B9">
        <v>16872</v>
      </c>
      <c r="C9">
        <v>1706</v>
      </c>
      <c r="D9">
        <v>1319</v>
      </c>
      <c r="F9">
        <f t="shared" si="0"/>
        <v>26.277372262773724</v>
      </c>
      <c r="G9">
        <f t="shared" si="1"/>
        <v>62.514357701285711</v>
      </c>
      <c r="H9">
        <f t="shared" si="2"/>
        <v>6.3210937789469783</v>
      </c>
      <c r="I9">
        <f t="shared" si="3"/>
        <v>4.8871762569935902</v>
      </c>
      <c r="AA9" t="s">
        <v>34</v>
      </c>
    </row>
    <row r="10" spans="1:27" x14ac:dyDescent="0.25">
      <c r="A10">
        <v>7295</v>
      </c>
      <c r="B10">
        <v>15895</v>
      </c>
      <c r="C10">
        <v>2093</v>
      </c>
      <c r="D10">
        <v>1706</v>
      </c>
      <c r="F10">
        <f t="shared" si="0"/>
        <v>27.029530549483123</v>
      </c>
      <c r="G10">
        <f t="shared" si="1"/>
        <v>58.894364370669535</v>
      </c>
      <c r="H10">
        <f t="shared" si="2"/>
        <v>7.7550113009003665</v>
      </c>
      <c r="I10">
        <f t="shared" si="3"/>
        <v>6.3210937789469783</v>
      </c>
      <c r="AA10" t="s">
        <v>8</v>
      </c>
    </row>
    <row r="11" spans="1:27" x14ac:dyDescent="0.25">
      <c r="A11">
        <v>7048</v>
      </c>
      <c r="B11">
        <v>15879</v>
      </c>
      <c r="C11">
        <v>2191</v>
      </c>
      <c r="D11">
        <v>1871</v>
      </c>
      <c r="F11">
        <f t="shared" si="0"/>
        <v>26.114342880432769</v>
      </c>
      <c r="G11">
        <f t="shared" si="1"/>
        <v>58.835080958909188</v>
      </c>
      <c r="H11">
        <f t="shared" si="2"/>
        <v>8.1181221979324913</v>
      </c>
      <c r="I11">
        <f t="shared" si="3"/>
        <v>6.932453962725555</v>
      </c>
      <c r="AA11" t="s">
        <v>10</v>
      </c>
    </row>
    <row r="12" spans="1:27" x14ac:dyDescent="0.25">
      <c r="A12">
        <v>8888</v>
      </c>
      <c r="B12">
        <v>12608</v>
      </c>
      <c r="C12">
        <v>3446</v>
      </c>
      <c r="D12">
        <v>2047</v>
      </c>
      <c r="F12">
        <f t="shared" si="0"/>
        <v>32.931935232872654</v>
      </c>
      <c r="G12">
        <f t="shared" si="1"/>
        <v>46.715328467153284</v>
      </c>
      <c r="H12">
        <f t="shared" si="2"/>
        <v>12.768164807884693</v>
      </c>
      <c r="I12">
        <f t="shared" si="3"/>
        <v>7.5845714920893696</v>
      </c>
      <c r="AA12" t="s">
        <v>11</v>
      </c>
    </row>
    <row r="13" spans="1:27" x14ac:dyDescent="0.25">
      <c r="A13">
        <v>8496</v>
      </c>
      <c r="B13">
        <v>14374</v>
      </c>
      <c r="C13">
        <v>2347</v>
      </c>
      <c r="D13">
        <v>1772</v>
      </c>
      <c r="F13">
        <f t="shared" si="0"/>
        <v>31.479491644744154</v>
      </c>
      <c r="G13">
        <f t="shared" si="1"/>
        <v>53.258735040201564</v>
      </c>
      <c r="H13">
        <f t="shared" si="2"/>
        <v>8.6961354625958727</v>
      </c>
      <c r="I13">
        <f t="shared" si="3"/>
        <v>6.5656378524584094</v>
      </c>
      <c r="AA13" t="s">
        <v>12</v>
      </c>
    </row>
    <row r="14" spans="1:27" x14ac:dyDescent="0.25">
      <c r="A14">
        <v>5679</v>
      </c>
      <c r="B14">
        <v>18731</v>
      </c>
      <c r="C14">
        <v>1310</v>
      </c>
      <c r="D14">
        <v>1269</v>
      </c>
      <c r="F14">
        <f t="shared" si="0"/>
        <v>21.041905961688094</v>
      </c>
      <c r="G14">
        <f t="shared" si="1"/>
        <v>69.402349105191007</v>
      </c>
      <c r="H14">
        <f t="shared" si="2"/>
        <v>4.8538293378783948</v>
      </c>
      <c r="I14">
        <f t="shared" si="3"/>
        <v>4.7019155952425065</v>
      </c>
      <c r="AA14" t="s">
        <v>13</v>
      </c>
    </row>
    <row r="15" spans="1:27" x14ac:dyDescent="0.25">
      <c r="A15">
        <v>8722</v>
      </c>
      <c r="B15">
        <v>13168</v>
      </c>
      <c r="C15">
        <v>3081</v>
      </c>
      <c r="D15">
        <v>2018</v>
      </c>
      <c r="F15">
        <f t="shared" si="0"/>
        <v>32.316869835859052</v>
      </c>
      <c r="G15">
        <f t="shared" si="1"/>
        <v>48.79024787876542</v>
      </c>
      <c r="H15">
        <f t="shared" si="2"/>
        <v>11.415761977101782</v>
      </c>
      <c r="I15">
        <f t="shared" si="3"/>
        <v>7.477120308273741</v>
      </c>
      <c r="AA15" t="s">
        <v>14</v>
      </c>
    </row>
    <row r="16" spans="1:27" x14ac:dyDescent="0.25">
      <c r="A16">
        <v>8539</v>
      </c>
      <c r="B16">
        <v>13111</v>
      </c>
      <c r="C16">
        <v>3340</v>
      </c>
      <c r="D16">
        <v>1999</v>
      </c>
      <c r="F16">
        <f t="shared" si="0"/>
        <v>31.638815813850087</v>
      </c>
      <c r="G16">
        <f t="shared" si="1"/>
        <v>48.579050724369189</v>
      </c>
      <c r="H16">
        <f t="shared" si="2"/>
        <v>12.375412204972395</v>
      </c>
      <c r="I16">
        <f t="shared" si="3"/>
        <v>7.4067212568083294</v>
      </c>
      <c r="AA16" t="s">
        <v>15</v>
      </c>
    </row>
    <row r="17" spans="1:9" x14ac:dyDescent="0.25">
      <c r="A17">
        <v>7327</v>
      </c>
      <c r="B17">
        <v>16328</v>
      </c>
      <c r="C17">
        <v>1814</v>
      </c>
      <c r="D17">
        <v>1520</v>
      </c>
      <c r="F17">
        <f t="shared" si="0"/>
        <v>27.148097373003818</v>
      </c>
      <c r="G17">
        <f t="shared" si="1"/>
        <v>60.498721701433915</v>
      </c>
      <c r="H17">
        <f t="shared" si="2"/>
        <v>6.7212568083293194</v>
      </c>
      <c r="I17">
        <f t="shared" si="3"/>
        <v>5.6319241172329466</v>
      </c>
    </row>
    <row r="18" spans="1:9" x14ac:dyDescent="0.25">
      <c r="A18">
        <v>8834</v>
      </c>
      <c r="B18">
        <v>13946</v>
      </c>
      <c r="C18">
        <v>2527</v>
      </c>
      <c r="D18">
        <v>1682</v>
      </c>
      <c r="E18" t="s">
        <v>1</v>
      </c>
      <c r="F18">
        <f t="shared" si="0"/>
        <v>32.731853718181483</v>
      </c>
      <c r="G18">
        <f t="shared" si="1"/>
        <v>51.672903775612284</v>
      </c>
      <c r="H18">
        <f t="shared" si="2"/>
        <v>9.3630738448997732</v>
      </c>
      <c r="I18">
        <f t="shared" si="3"/>
        <v>6.2321686613064582</v>
      </c>
    </row>
    <row r="19" spans="1:9" x14ac:dyDescent="0.25">
      <c r="A19">
        <v>8638</v>
      </c>
      <c r="B19">
        <v>14226</v>
      </c>
      <c r="C19">
        <v>2350</v>
      </c>
      <c r="D19">
        <v>1775</v>
      </c>
      <c r="F19">
        <f t="shared" si="0"/>
        <v>32.005631924117232</v>
      </c>
      <c r="G19">
        <f t="shared" si="1"/>
        <v>52.710363481418355</v>
      </c>
      <c r="H19">
        <f t="shared" si="2"/>
        <v>8.7072511023009369</v>
      </c>
      <c r="I19">
        <f t="shared" si="3"/>
        <v>6.5767534921634736</v>
      </c>
    </row>
    <row r="20" spans="1:9" x14ac:dyDescent="0.25">
      <c r="A20">
        <v>9486</v>
      </c>
      <c r="B20">
        <v>14078</v>
      </c>
      <c r="C20">
        <v>1969</v>
      </c>
      <c r="D20">
        <v>1456</v>
      </c>
      <c r="F20">
        <f t="shared" si="0"/>
        <v>35.147652747415613</v>
      </c>
      <c r="G20">
        <f t="shared" si="1"/>
        <v>52.161991922635146</v>
      </c>
      <c r="H20">
        <f t="shared" si="2"/>
        <v>7.295564859757679</v>
      </c>
      <c r="I20">
        <f t="shared" si="3"/>
        <v>5.3947904701915599</v>
      </c>
    </row>
    <row r="21" spans="1:9" x14ac:dyDescent="0.25">
      <c r="A21">
        <v>8385</v>
      </c>
      <c r="B21">
        <v>15570</v>
      </c>
      <c r="C21">
        <v>1627</v>
      </c>
      <c r="D21">
        <v>1407</v>
      </c>
      <c r="F21">
        <f t="shared" si="0"/>
        <v>31.068212975656749</v>
      </c>
      <c r="G21">
        <f t="shared" si="1"/>
        <v>57.69017006928749</v>
      </c>
      <c r="H21">
        <f t="shared" si="2"/>
        <v>6.028381933380266</v>
      </c>
      <c r="I21">
        <f t="shared" si="3"/>
        <v>5.213235021675497</v>
      </c>
    </row>
    <row r="22" spans="1:9" x14ac:dyDescent="0.25">
      <c r="A22">
        <v>9607</v>
      </c>
      <c r="B22">
        <v>13913</v>
      </c>
      <c r="C22">
        <v>1877</v>
      </c>
      <c r="D22">
        <v>1592</v>
      </c>
      <c r="F22">
        <f t="shared" si="0"/>
        <v>35.595983548853233</v>
      </c>
      <c r="G22">
        <f t="shared" si="1"/>
        <v>51.550631738856573</v>
      </c>
      <c r="H22">
        <f t="shared" si="2"/>
        <v>6.9546852421356853</v>
      </c>
      <c r="I22">
        <f t="shared" si="3"/>
        <v>5.898699470154507</v>
      </c>
    </row>
    <row r="23" spans="1:9" x14ac:dyDescent="0.25">
      <c r="A23">
        <v>9083</v>
      </c>
      <c r="B23">
        <v>14906</v>
      </c>
      <c r="C23">
        <v>1708</v>
      </c>
      <c r="D23">
        <v>1292</v>
      </c>
      <c r="F23">
        <f t="shared" si="0"/>
        <v>33.654451813701876</v>
      </c>
      <c r="G23">
        <f t="shared" si="1"/>
        <v>55.229908481233096</v>
      </c>
      <c r="H23">
        <f t="shared" si="2"/>
        <v>6.3285042054170217</v>
      </c>
      <c r="I23">
        <f t="shared" si="3"/>
        <v>4.7871354996480049</v>
      </c>
    </row>
    <row r="24" spans="1:9" x14ac:dyDescent="0.25">
      <c r="A24">
        <v>7671</v>
      </c>
      <c r="B24">
        <v>16830</v>
      </c>
      <c r="C24">
        <v>1317</v>
      </c>
      <c r="D24">
        <v>1171</v>
      </c>
      <c r="F24">
        <f t="shared" si="0"/>
        <v>28.422690725851272</v>
      </c>
      <c r="G24">
        <f t="shared" si="1"/>
        <v>62.358738745414797</v>
      </c>
      <c r="H24">
        <f t="shared" si="2"/>
        <v>4.8797658305235467</v>
      </c>
      <c r="I24">
        <f t="shared" si="3"/>
        <v>4.3388046982103816</v>
      </c>
    </row>
    <row r="25" spans="1:9" x14ac:dyDescent="0.25">
      <c r="A25">
        <v>8052</v>
      </c>
      <c r="B25">
        <v>15895</v>
      </c>
      <c r="C25">
        <v>1600</v>
      </c>
      <c r="D25">
        <v>1442</v>
      </c>
      <c r="F25">
        <f t="shared" si="0"/>
        <v>29.83437696839453</v>
      </c>
      <c r="G25">
        <f t="shared" si="1"/>
        <v>58.894364370669535</v>
      </c>
      <c r="H25">
        <f t="shared" si="2"/>
        <v>5.9283411760346807</v>
      </c>
      <c r="I25">
        <f t="shared" si="3"/>
        <v>5.342917484901256</v>
      </c>
    </row>
    <row r="26" spans="1:9" x14ac:dyDescent="0.25">
      <c r="A26">
        <v>7421</v>
      </c>
      <c r="B26">
        <v>16300</v>
      </c>
      <c r="C26">
        <v>1659</v>
      </c>
      <c r="D26">
        <v>1609</v>
      </c>
      <c r="F26">
        <f t="shared" si="0"/>
        <v>27.496387417095853</v>
      </c>
      <c r="G26">
        <f t="shared" si="1"/>
        <v>60.394975730853311</v>
      </c>
      <c r="H26">
        <f t="shared" si="2"/>
        <v>6.1469487569009598</v>
      </c>
      <c r="I26">
        <f t="shared" si="3"/>
        <v>5.9616880951498761</v>
      </c>
    </row>
    <row r="27" spans="1:9" x14ac:dyDescent="0.25">
      <c r="A27">
        <v>9546</v>
      </c>
      <c r="B27">
        <v>12878</v>
      </c>
      <c r="C27">
        <v>2787</v>
      </c>
      <c r="D27">
        <v>1778</v>
      </c>
      <c r="F27">
        <f t="shared" si="0"/>
        <v>35.369965541516912</v>
      </c>
      <c r="G27">
        <f t="shared" si="1"/>
        <v>47.715736040609137</v>
      </c>
      <c r="H27">
        <f t="shared" si="2"/>
        <v>10.326429286005409</v>
      </c>
      <c r="I27">
        <f t="shared" si="3"/>
        <v>6.5878691318685387</v>
      </c>
    </row>
    <row r="28" spans="1:9" x14ac:dyDescent="0.25">
      <c r="A28">
        <v>9208</v>
      </c>
      <c r="B28">
        <v>14496</v>
      </c>
      <c r="C28">
        <v>1748</v>
      </c>
      <c r="D28">
        <v>1537</v>
      </c>
      <c r="F28">
        <f t="shared" si="0"/>
        <v>34.117603468079587</v>
      </c>
      <c r="G28">
        <f t="shared" si="1"/>
        <v>53.710771054874208</v>
      </c>
      <c r="H28">
        <f t="shared" si="2"/>
        <v>6.4767127348178883</v>
      </c>
      <c r="I28">
        <f t="shared" si="3"/>
        <v>5.6949127422283157</v>
      </c>
    </row>
    <row r="29" spans="1:9" x14ac:dyDescent="0.25">
      <c r="A29">
        <v>6272</v>
      </c>
      <c r="B29">
        <v>18644</v>
      </c>
      <c r="C29">
        <v>967</v>
      </c>
      <c r="D29">
        <v>1106</v>
      </c>
      <c r="F29">
        <f t="shared" si="0"/>
        <v>23.239097410055948</v>
      </c>
      <c r="G29">
        <f t="shared" si="1"/>
        <v>69.079995553744112</v>
      </c>
      <c r="H29">
        <f t="shared" si="2"/>
        <v>3.58294119826596</v>
      </c>
      <c r="I29">
        <f t="shared" si="3"/>
        <v>4.0979658379339732</v>
      </c>
    </row>
    <row r="30" spans="1:9" x14ac:dyDescent="0.25">
      <c r="A30">
        <v>9458</v>
      </c>
      <c r="B30">
        <v>13424</v>
      </c>
      <c r="C30">
        <v>2390</v>
      </c>
      <c r="D30">
        <v>1717</v>
      </c>
      <c r="F30">
        <f t="shared" si="0"/>
        <v>35.043906776835009</v>
      </c>
      <c r="G30">
        <f t="shared" si="1"/>
        <v>49.738782466930971</v>
      </c>
      <c r="H30">
        <f t="shared" si="2"/>
        <v>8.8554596317018053</v>
      </c>
      <c r="I30">
        <f t="shared" si="3"/>
        <v>6.3618511245322171</v>
      </c>
    </row>
    <row r="31" spans="1:9" x14ac:dyDescent="0.25">
      <c r="A31">
        <v>9090</v>
      </c>
      <c r="B31">
        <v>13248</v>
      </c>
      <c r="C31">
        <v>2787</v>
      </c>
      <c r="D31">
        <v>1864</v>
      </c>
      <c r="F31">
        <f t="shared" si="0"/>
        <v>33.680388306347034</v>
      </c>
      <c r="G31">
        <f t="shared" si="1"/>
        <v>49.086664937567157</v>
      </c>
      <c r="H31">
        <f t="shared" si="2"/>
        <v>10.326429286005409</v>
      </c>
      <c r="I31">
        <f t="shared" si="3"/>
        <v>6.9065174700804031</v>
      </c>
    </row>
    <row r="32" spans="1:9" x14ac:dyDescent="0.25">
      <c r="A32">
        <v>7875</v>
      </c>
      <c r="B32">
        <v>16557</v>
      </c>
      <c r="C32">
        <v>1219</v>
      </c>
      <c r="D32">
        <v>1338</v>
      </c>
      <c r="F32">
        <f t="shared" si="0"/>
        <v>29.178554225795693</v>
      </c>
      <c r="G32">
        <f t="shared" si="1"/>
        <v>61.347215532253884</v>
      </c>
      <c r="H32">
        <f t="shared" si="2"/>
        <v>4.5166549334914228</v>
      </c>
      <c r="I32">
        <f t="shared" si="3"/>
        <v>4.9575753084590017</v>
      </c>
    </row>
    <row r="33" spans="1:9" x14ac:dyDescent="0.25">
      <c r="A33">
        <v>8043</v>
      </c>
      <c r="B33">
        <v>14106</v>
      </c>
      <c r="C33">
        <v>2871</v>
      </c>
      <c r="D33">
        <v>1969</v>
      </c>
      <c r="E33" t="s">
        <v>2</v>
      </c>
      <c r="F33">
        <f t="shared" si="0"/>
        <v>29.801030049279337</v>
      </c>
      <c r="G33">
        <f t="shared" si="1"/>
        <v>52.265737893215757</v>
      </c>
      <c r="H33">
        <f t="shared" si="2"/>
        <v>10.637667197747231</v>
      </c>
      <c r="I33">
        <f t="shared" si="3"/>
        <v>7.295564859757679</v>
      </c>
    </row>
    <row r="34" spans="1:9" x14ac:dyDescent="0.25">
      <c r="A34">
        <v>8638</v>
      </c>
      <c r="B34">
        <v>14226</v>
      </c>
      <c r="C34">
        <v>2350</v>
      </c>
      <c r="D34">
        <v>1775</v>
      </c>
      <c r="F34">
        <f t="shared" si="0"/>
        <v>32.005631924117232</v>
      </c>
      <c r="G34">
        <f t="shared" si="1"/>
        <v>52.710363481418355</v>
      </c>
      <c r="H34">
        <f t="shared" si="2"/>
        <v>8.7072511023009369</v>
      </c>
      <c r="I34">
        <f t="shared" si="3"/>
        <v>6.5767534921634736</v>
      </c>
    </row>
    <row r="35" spans="1:9" x14ac:dyDescent="0.25">
      <c r="A35">
        <v>8563</v>
      </c>
      <c r="B35">
        <v>14265</v>
      </c>
      <c r="C35">
        <v>2413</v>
      </c>
      <c r="D35">
        <v>1748</v>
      </c>
      <c r="F35">
        <f t="shared" si="0"/>
        <v>31.727740931490608</v>
      </c>
      <c r="G35">
        <f t="shared" si="1"/>
        <v>52.854866797584201</v>
      </c>
      <c r="H35">
        <f t="shared" si="2"/>
        <v>8.9406795361073037</v>
      </c>
      <c r="I35">
        <f t="shared" si="3"/>
        <v>6.4767127348178883</v>
      </c>
    </row>
    <row r="36" spans="1:9" x14ac:dyDescent="0.25">
      <c r="A36">
        <v>7694</v>
      </c>
      <c r="B36">
        <v>15692</v>
      </c>
      <c r="C36">
        <v>1887</v>
      </c>
      <c r="D36">
        <v>1716</v>
      </c>
      <c r="F36">
        <f t="shared" si="0"/>
        <v>28.50791063025677</v>
      </c>
      <c r="G36">
        <f t="shared" si="1"/>
        <v>58.142206083960133</v>
      </c>
      <c r="H36">
        <f t="shared" si="2"/>
        <v>6.9917373744859015</v>
      </c>
      <c r="I36">
        <f t="shared" si="3"/>
        <v>6.3581459112971954</v>
      </c>
    </row>
    <row r="37" spans="1:9" x14ac:dyDescent="0.25">
      <c r="A37">
        <v>9203</v>
      </c>
      <c r="B37">
        <v>13598</v>
      </c>
      <c r="C37">
        <v>2345</v>
      </c>
      <c r="D37">
        <v>1843</v>
      </c>
      <c r="F37">
        <f t="shared" si="0"/>
        <v>34.099077401904481</v>
      </c>
      <c r="G37">
        <f t="shared" si="1"/>
        <v>50.383489569824746</v>
      </c>
      <c r="H37">
        <f t="shared" si="2"/>
        <v>8.6887250361258292</v>
      </c>
      <c r="I37">
        <f t="shared" si="3"/>
        <v>6.8287079921449481</v>
      </c>
    </row>
    <row r="38" spans="1:9" x14ac:dyDescent="0.25">
      <c r="A38">
        <v>8420</v>
      </c>
      <c r="B38">
        <v>14782</v>
      </c>
      <c r="C38">
        <v>2106</v>
      </c>
      <c r="D38">
        <v>1681</v>
      </c>
      <c r="F38">
        <f t="shared" si="0"/>
        <v>31.197895438882508</v>
      </c>
      <c r="G38">
        <f t="shared" si="1"/>
        <v>54.770462040090408</v>
      </c>
      <c r="H38">
        <f t="shared" si="2"/>
        <v>7.8031790729556487</v>
      </c>
      <c r="I38">
        <f t="shared" si="3"/>
        <v>6.2284634480714365</v>
      </c>
    </row>
    <row r="39" spans="1:9" x14ac:dyDescent="0.25">
      <c r="A39">
        <v>7031</v>
      </c>
      <c r="B39">
        <v>16907</v>
      </c>
      <c r="C39">
        <v>1638</v>
      </c>
      <c r="D39">
        <v>1413</v>
      </c>
      <c r="F39">
        <f t="shared" si="0"/>
        <v>26.051354255437399</v>
      </c>
      <c r="G39">
        <f t="shared" si="1"/>
        <v>62.644040164511466</v>
      </c>
      <c r="H39">
        <f t="shared" si="2"/>
        <v>6.0691392789655048</v>
      </c>
      <c r="I39">
        <f t="shared" si="3"/>
        <v>5.2354663010856273</v>
      </c>
    </row>
    <row r="40" spans="1:9" x14ac:dyDescent="0.25">
      <c r="A40">
        <v>7177</v>
      </c>
      <c r="B40">
        <v>16228</v>
      </c>
      <c r="C40">
        <v>1846</v>
      </c>
      <c r="D40">
        <v>1738</v>
      </c>
      <c r="F40">
        <f t="shared" si="0"/>
        <v>26.592315387750563</v>
      </c>
      <c r="G40">
        <f t="shared" si="1"/>
        <v>60.128200377931748</v>
      </c>
      <c r="H40">
        <f t="shared" si="2"/>
        <v>6.8398236318500132</v>
      </c>
      <c r="I40">
        <f t="shared" si="3"/>
        <v>6.4396606024676721</v>
      </c>
    </row>
    <row r="41" spans="1:9" x14ac:dyDescent="0.25">
      <c r="A41">
        <v>6664</v>
      </c>
      <c r="B41">
        <v>16599</v>
      </c>
      <c r="C41">
        <v>1865</v>
      </c>
      <c r="D41">
        <v>1861</v>
      </c>
      <c r="F41">
        <f t="shared" si="0"/>
        <v>24.691540998184447</v>
      </c>
      <c r="G41">
        <f t="shared" si="1"/>
        <v>61.50283448812479</v>
      </c>
      <c r="H41">
        <f t="shared" si="2"/>
        <v>6.9102226833154248</v>
      </c>
      <c r="I41">
        <f t="shared" si="3"/>
        <v>6.8954018303753379</v>
      </c>
    </row>
    <row r="42" spans="1:9" x14ac:dyDescent="0.25">
      <c r="A42">
        <v>9041</v>
      </c>
      <c r="B42">
        <v>12438</v>
      </c>
      <c r="C42">
        <v>3318</v>
      </c>
      <c r="D42">
        <v>2192</v>
      </c>
      <c r="F42">
        <f t="shared" si="0"/>
        <v>33.498832857830969</v>
      </c>
      <c r="G42">
        <f t="shared" si="1"/>
        <v>46.085442217199599</v>
      </c>
      <c r="H42">
        <f t="shared" si="2"/>
        <v>12.29389751380192</v>
      </c>
      <c r="I42">
        <f t="shared" si="3"/>
        <v>8.1218274111675122</v>
      </c>
    </row>
    <row r="43" spans="1:9" x14ac:dyDescent="0.25">
      <c r="A43">
        <v>8565</v>
      </c>
      <c r="B43">
        <v>14457</v>
      </c>
      <c r="C43">
        <v>2116</v>
      </c>
      <c r="D43">
        <v>1851</v>
      </c>
      <c r="F43">
        <f t="shared" si="0"/>
        <v>31.73515135796065</v>
      </c>
      <c r="G43">
        <f t="shared" si="1"/>
        <v>53.566267738708362</v>
      </c>
      <c r="H43">
        <f t="shared" si="2"/>
        <v>7.8402312053058649</v>
      </c>
      <c r="I43">
        <f t="shared" si="3"/>
        <v>6.8583496980251217</v>
      </c>
    </row>
    <row r="44" spans="1:9" x14ac:dyDescent="0.25">
      <c r="A44">
        <v>5996</v>
      </c>
      <c r="B44">
        <v>18560</v>
      </c>
      <c r="C44">
        <v>1246</v>
      </c>
      <c r="D44">
        <v>1187</v>
      </c>
      <c r="F44">
        <f t="shared" si="0"/>
        <v>22.216458557189966</v>
      </c>
      <c r="G44">
        <f t="shared" si="1"/>
        <v>68.768757642002299</v>
      </c>
      <c r="H44">
        <f t="shared" si="2"/>
        <v>4.616695690837008</v>
      </c>
      <c r="I44">
        <f t="shared" si="3"/>
        <v>4.398088109970729</v>
      </c>
    </row>
    <row r="45" spans="1:9" x14ac:dyDescent="0.25">
      <c r="A45">
        <v>8895</v>
      </c>
      <c r="B45">
        <v>12768</v>
      </c>
      <c r="C45">
        <v>3062</v>
      </c>
      <c r="D45">
        <v>2264</v>
      </c>
      <c r="F45">
        <f t="shared" si="0"/>
        <v>32.957871725517805</v>
      </c>
      <c r="G45">
        <f t="shared" si="1"/>
        <v>47.308162584756751</v>
      </c>
      <c r="H45">
        <f t="shared" si="2"/>
        <v>11.345362925636371</v>
      </c>
      <c r="I45">
        <f t="shared" si="3"/>
        <v>8.3886027640890735</v>
      </c>
    </row>
    <row r="46" spans="1:9" x14ac:dyDescent="0.25">
      <c r="A46">
        <v>8583</v>
      </c>
      <c r="B46">
        <v>12883</v>
      </c>
      <c r="C46">
        <v>3270</v>
      </c>
      <c r="D46">
        <v>2253</v>
      </c>
      <c r="F46">
        <f t="shared" si="0"/>
        <v>31.801845196191042</v>
      </c>
      <c r="G46">
        <f t="shared" si="1"/>
        <v>47.734262106784243</v>
      </c>
      <c r="H46">
        <f t="shared" si="2"/>
        <v>12.116047278520879</v>
      </c>
      <c r="I46">
        <f t="shared" si="3"/>
        <v>8.3478454185038355</v>
      </c>
    </row>
    <row r="47" spans="1:9" x14ac:dyDescent="0.25">
      <c r="A47">
        <v>7270</v>
      </c>
      <c r="B47">
        <v>16617</v>
      </c>
      <c r="C47">
        <v>1579</v>
      </c>
      <c r="D47">
        <v>1523</v>
      </c>
      <c r="F47">
        <f t="shared" si="0"/>
        <v>26.93690021860758</v>
      </c>
      <c r="G47">
        <f t="shared" si="1"/>
        <v>61.569528326355183</v>
      </c>
      <c r="H47">
        <f t="shared" si="2"/>
        <v>5.8505316980992257</v>
      </c>
      <c r="I47">
        <f t="shared" si="3"/>
        <v>5.6430397569380117</v>
      </c>
    </row>
    <row r="48" spans="1:9" x14ac:dyDescent="0.25">
      <c r="A48">
        <v>8694</v>
      </c>
      <c r="B48">
        <v>14128</v>
      </c>
      <c r="C48">
        <v>2511</v>
      </c>
      <c r="D48">
        <v>1656</v>
      </c>
      <c r="E48" t="s">
        <v>3</v>
      </c>
      <c r="F48">
        <f t="shared" si="0"/>
        <v>32.213123865278448</v>
      </c>
      <c r="G48">
        <f t="shared" si="1"/>
        <v>52.347252584386233</v>
      </c>
      <c r="H48">
        <f t="shared" si="2"/>
        <v>9.3037904331394277</v>
      </c>
      <c r="I48">
        <f t="shared" si="3"/>
        <v>6.1358331171958946</v>
      </c>
    </row>
    <row r="49" spans="1:9" x14ac:dyDescent="0.25">
      <c r="A49">
        <v>9486</v>
      </c>
      <c r="B49">
        <v>14078</v>
      </c>
      <c r="C49">
        <v>1969</v>
      </c>
      <c r="D49">
        <v>1456</v>
      </c>
      <c r="F49">
        <f t="shared" si="0"/>
        <v>35.147652747415613</v>
      </c>
      <c r="G49">
        <f t="shared" si="1"/>
        <v>52.161991922635146</v>
      </c>
      <c r="H49">
        <f t="shared" si="2"/>
        <v>7.295564859757679</v>
      </c>
      <c r="I49">
        <f t="shared" si="3"/>
        <v>5.3947904701915599</v>
      </c>
    </row>
    <row r="50" spans="1:9" x14ac:dyDescent="0.25">
      <c r="A50">
        <v>8563</v>
      </c>
      <c r="B50">
        <v>14265</v>
      </c>
      <c r="C50">
        <v>2413</v>
      </c>
      <c r="D50">
        <v>1748</v>
      </c>
      <c r="F50">
        <f t="shared" si="0"/>
        <v>31.727740931490608</v>
      </c>
      <c r="G50">
        <f t="shared" si="1"/>
        <v>52.854866797584201</v>
      </c>
      <c r="H50">
        <f t="shared" si="2"/>
        <v>8.9406795361073037</v>
      </c>
      <c r="I50">
        <f t="shared" si="3"/>
        <v>6.4767127348178883</v>
      </c>
    </row>
    <row r="51" spans="1:9" x14ac:dyDescent="0.25">
      <c r="A51">
        <v>8318</v>
      </c>
      <c r="B51">
        <v>15702</v>
      </c>
      <c r="C51">
        <v>1580</v>
      </c>
      <c r="D51">
        <v>1389</v>
      </c>
      <c r="F51">
        <f t="shared" si="0"/>
        <v>30.819963688910295</v>
      </c>
      <c r="G51">
        <f t="shared" si="1"/>
        <v>58.179258216310352</v>
      </c>
      <c r="H51">
        <f t="shared" si="2"/>
        <v>5.8542369113342474</v>
      </c>
      <c r="I51">
        <f t="shared" si="3"/>
        <v>5.1465411834451071</v>
      </c>
    </row>
    <row r="52" spans="1:9" x14ac:dyDescent="0.25">
      <c r="A52">
        <v>9607</v>
      </c>
      <c r="B52">
        <v>13935</v>
      </c>
      <c r="C52">
        <v>1891</v>
      </c>
      <c r="D52">
        <v>1556</v>
      </c>
      <c r="F52">
        <f t="shared" si="0"/>
        <v>35.595983548853233</v>
      </c>
      <c r="G52">
        <f t="shared" si="1"/>
        <v>51.632146430027049</v>
      </c>
      <c r="H52">
        <f t="shared" si="2"/>
        <v>7.0065582274259883</v>
      </c>
      <c r="I52">
        <f t="shared" si="3"/>
        <v>5.7653117936937273</v>
      </c>
    </row>
    <row r="53" spans="1:9" x14ac:dyDescent="0.25">
      <c r="A53">
        <v>9137</v>
      </c>
      <c r="B53">
        <v>14852</v>
      </c>
      <c r="C53">
        <v>1688</v>
      </c>
      <c r="D53">
        <v>1312</v>
      </c>
      <c r="F53">
        <f t="shared" si="0"/>
        <v>33.854533328393046</v>
      </c>
      <c r="G53">
        <f t="shared" si="1"/>
        <v>55.029826966541926</v>
      </c>
      <c r="H53">
        <f t="shared" si="2"/>
        <v>6.2543999407165884</v>
      </c>
      <c r="I53">
        <f t="shared" si="3"/>
        <v>4.8612397643484382</v>
      </c>
    </row>
    <row r="54" spans="1:9" x14ac:dyDescent="0.25">
      <c r="A54">
        <v>7730</v>
      </c>
      <c r="B54">
        <v>16868</v>
      </c>
      <c r="C54">
        <v>1225</v>
      </c>
      <c r="D54">
        <v>1166</v>
      </c>
      <c r="F54">
        <f t="shared" si="0"/>
        <v>28.641298306717552</v>
      </c>
      <c r="G54">
        <f t="shared" si="1"/>
        <v>62.49953684834562</v>
      </c>
      <c r="H54">
        <f t="shared" si="2"/>
        <v>4.5388862129015521</v>
      </c>
      <c r="I54">
        <f t="shared" si="3"/>
        <v>4.320278632035274</v>
      </c>
    </row>
    <row r="55" spans="1:9" x14ac:dyDescent="0.25">
      <c r="A55">
        <v>7812</v>
      </c>
      <c r="B55">
        <v>16125</v>
      </c>
      <c r="C55">
        <v>1553</v>
      </c>
      <c r="D55">
        <v>1499</v>
      </c>
      <c r="F55">
        <f t="shared" si="0"/>
        <v>28.94512579198933</v>
      </c>
      <c r="G55">
        <f t="shared" si="1"/>
        <v>59.74656341472452</v>
      </c>
      <c r="H55">
        <f t="shared" si="2"/>
        <v>5.7541961539886621</v>
      </c>
      <c r="I55">
        <f t="shared" si="3"/>
        <v>5.5541146392974916</v>
      </c>
    </row>
    <row r="56" spans="1:9" x14ac:dyDescent="0.25">
      <c r="A56">
        <v>7282</v>
      </c>
      <c r="B56">
        <v>16464</v>
      </c>
      <c r="C56">
        <v>1661</v>
      </c>
      <c r="D56">
        <v>1582</v>
      </c>
      <c r="F56">
        <f t="shared" si="0"/>
        <v>26.98136277742784</v>
      </c>
      <c r="G56">
        <f t="shared" si="1"/>
        <v>61.002630701396868</v>
      </c>
      <c r="H56">
        <f t="shared" si="2"/>
        <v>6.1543591833710032</v>
      </c>
      <c r="I56">
        <f t="shared" si="3"/>
        <v>5.8616473378042908</v>
      </c>
    </row>
    <row r="57" spans="1:9" x14ac:dyDescent="0.25">
      <c r="A57">
        <v>9550</v>
      </c>
      <c r="B57">
        <v>12978</v>
      </c>
      <c r="C57">
        <v>2801</v>
      </c>
      <c r="D57">
        <v>1660</v>
      </c>
      <c r="F57">
        <f t="shared" si="0"/>
        <v>35.384786394457002</v>
      </c>
      <c r="G57">
        <f t="shared" si="1"/>
        <v>48.086257364111304</v>
      </c>
      <c r="H57">
        <f t="shared" si="2"/>
        <v>10.378302271295713</v>
      </c>
      <c r="I57">
        <f t="shared" si="3"/>
        <v>6.1506539701359815</v>
      </c>
    </row>
    <row r="58" spans="1:9" x14ac:dyDescent="0.25">
      <c r="A58">
        <v>9226</v>
      </c>
      <c r="B58">
        <v>14468</v>
      </c>
      <c r="C58">
        <v>1769</v>
      </c>
      <c r="D58">
        <v>1526</v>
      </c>
      <c r="F58">
        <f t="shared" si="0"/>
        <v>34.184297306309979</v>
      </c>
      <c r="G58">
        <f t="shared" si="1"/>
        <v>53.607025084293603</v>
      </c>
      <c r="H58">
        <f t="shared" si="2"/>
        <v>6.5545222127533442</v>
      </c>
      <c r="I58">
        <f t="shared" si="3"/>
        <v>5.6541553966430769</v>
      </c>
    </row>
    <row r="59" spans="1:9" x14ac:dyDescent="0.25">
      <c r="A59">
        <v>6402</v>
      </c>
      <c r="B59">
        <v>18504</v>
      </c>
      <c r="C59">
        <v>933</v>
      </c>
      <c r="D59">
        <v>1150</v>
      </c>
      <c r="F59">
        <f t="shared" si="0"/>
        <v>23.720775130608768</v>
      </c>
      <c r="G59">
        <f t="shared" si="1"/>
        <v>68.561265700841076</v>
      </c>
      <c r="H59">
        <f t="shared" si="2"/>
        <v>3.4569639482752232</v>
      </c>
      <c r="I59">
        <f t="shared" si="3"/>
        <v>4.2609952202749266</v>
      </c>
    </row>
    <row r="60" spans="1:9" x14ac:dyDescent="0.25">
      <c r="A60">
        <v>9399</v>
      </c>
      <c r="B60">
        <v>13305</v>
      </c>
      <c r="C60">
        <v>2516</v>
      </c>
      <c r="D60">
        <v>1769</v>
      </c>
      <c r="F60">
        <f t="shared" si="0"/>
        <v>34.825299195968725</v>
      </c>
      <c r="G60">
        <f t="shared" si="1"/>
        <v>49.297862091963395</v>
      </c>
      <c r="H60">
        <f t="shared" si="2"/>
        <v>9.3223164993145353</v>
      </c>
      <c r="I60">
        <f t="shared" si="3"/>
        <v>6.5545222127533442</v>
      </c>
    </row>
    <row r="61" spans="1:9" x14ac:dyDescent="0.25">
      <c r="A61">
        <v>9132</v>
      </c>
      <c r="B61">
        <v>13184</v>
      </c>
      <c r="C61">
        <v>2870</v>
      </c>
      <c r="D61">
        <v>1803</v>
      </c>
      <c r="F61">
        <f t="shared" si="0"/>
        <v>33.83600726221794</v>
      </c>
      <c r="G61">
        <f t="shared" si="1"/>
        <v>48.849531290525768</v>
      </c>
      <c r="H61">
        <f t="shared" si="2"/>
        <v>10.633961984512208</v>
      </c>
      <c r="I61">
        <f t="shared" si="3"/>
        <v>6.6804994627440806</v>
      </c>
    </row>
    <row r="62" spans="1:9" x14ac:dyDescent="0.25">
      <c r="A62">
        <v>7714</v>
      </c>
      <c r="B62">
        <v>16841</v>
      </c>
      <c r="C62">
        <v>1142</v>
      </c>
      <c r="D62">
        <v>1292</v>
      </c>
      <c r="F62">
        <f t="shared" si="0"/>
        <v>28.582014894957204</v>
      </c>
      <c r="G62">
        <f t="shared" si="1"/>
        <v>62.399496091000039</v>
      </c>
      <c r="H62">
        <f t="shared" si="2"/>
        <v>4.2313535143947538</v>
      </c>
      <c r="I62">
        <f t="shared" si="3"/>
        <v>4.7871354996480049</v>
      </c>
    </row>
    <row r="63" spans="1:9" x14ac:dyDescent="0.25">
      <c r="A63">
        <v>7564</v>
      </c>
      <c r="B63">
        <v>15667</v>
      </c>
      <c r="C63">
        <v>2103</v>
      </c>
      <c r="D63">
        <v>1655</v>
      </c>
      <c r="E63" t="s">
        <v>4</v>
      </c>
      <c r="F63">
        <f t="shared" si="0"/>
        <v>28.026232909703953</v>
      </c>
      <c r="G63">
        <f t="shared" si="1"/>
        <v>58.049575753084589</v>
      </c>
      <c r="H63">
        <f t="shared" si="2"/>
        <v>7.7920634332505836</v>
      </c>
      <c r="I63">
        <f t="shared" si="3"/>
        <v>6.1321279039608729</v>
      </c>
    </row>
    <row r="64" spans="1:9" x14ac:dyDescent="0.25">
      <c r="A64">
        <v>8385</v>
      </c>
      <c r="B64">
        <v>15570</v>
      </c>
      <c r="C64">
        <v>1627</v>
      </c>
      <c r="D64">
        <v>1407</v>
      </c>
      <c r="F64">
        <f t="shared" si="0"/>
        <v>31.068212975656749</v>
      </c>
      <c r="G64">
        <f t="shared" si="1"/>
        <v>57.69017006928749</v>
      </c>
      <c r="H64">
        <f t="shared" si="2"/>
        <v>6.028381933380266</v>
      </c>
      <c r="I64">
        <f t="shared" si="3"/>
        <v>5.213235021675497</v>
      </c>
    </row>
    <row r="65" spans="1:9" x14ac:dyDescent="0.25">
      <c r="A65">
        <v>7694</v>
      </c>
      <c r="B65">
        <v>15692</v>
      </c>
      <c r="C65">
        <v>1887</v>
      </c>
      <c r="D65">
        <v>1716</v>
      </c>
      <c r="F65">
        <f t="shared" si="0"/>
        <v>28.50791063025677</v>
      </c>
      <c r="G65">
        <f t="shared" si="1"/>
        <v>58.142206083960133</v>
      </c>
      <c r="H65">
        <f t="shared" si="2"/>
        <v>6.9917373744859015</v>
      </c>
      <c r="I65">
        <f t="shared" si="3"/>
        <v>6.3581459112971954</v>
      </c>
    </row>
    <row r="66" spans="1:9" x14ac:dyDescent="0.25">
      <c r="A66">
        <v>8318</v>
      </c>
      <c r="B66">
        <v>15702</v>
      </c>
      <c r="C66">
        <v>1580</v>
      </c>
      <c r="D66">
        <v>1389</v>
      </c>
      <c r="F66">
        <f t="shared" si="0"/>
        <v>30.819963688910295</v>
      </c>
      <c r="G66">
        <f t="shared" si="1"/>
        <v>58.179258216310352</v>
      </c>
      <c r="H66">
        <f t="shared" si="2"/>
        <v>5.8542369113342474</v>
      </c>
      <c r="I66">
        <f t="shared" si="3"/>
        <v>5.1465411834451071</v>
      </c>
    </row>
    <row r="67" spans="1:9" x14ac:dyDescent="0.25">
      <c r="A67">
        <v>8637</v>
      </c>
      <c r="B67">
        <v>15383</v>
      </c>
      <c r="C67">
        <v>1434</v>
      </c>
      <c r="D67">
        <v>1535</v>
      </c>
      <c r="F67">
        <f t="shared" si="0"/>
        <v>32.001926710882209</v>
      </c>
      <c r="G67">
        <f t="shared" si="1"/>
        <v>56.997295194338434</v>
      </c>
      <c r="H67">
        <f t="shared" si="2"/>
        <v>5.3132757790210823</v>
      </c>
      <c r="I67">
        <f t="shared" si="3"/>
        <v>5.6875023157582723</v>
      </c>
    </row>
    <row r="68" spans="1:9" x14ac:dyDescent="0.25">
      <c r="A68">
        <v>8358</v>
      </c>
      <c r="B68">
        <v>16109</v>
      </c>
      <c r="C68">
        <v>1271</v>
      </c>
      <c r="D68">
        <v>1251</v>
      </c>
      <c r="F68">
        <f t="shared" ref="F68:F131" si="4">100*A68/26989</f>
        <v>30.968172218311164</v>
      </c>
      <c r="G68">
        <f t="shared" ref="G68:G131" si="5">100*B68/26989</f>
        <v>59.687280002964172</v>
      </c>
      <c r="H68">
        <f t="shared" ref="H68:H131" si="6">100*C68/26989</f>
        <v>4.7093260217125499</v>
      </c>
      <c r="I68">
        <f t="shared" ref="I68:I131" si="7">100*D68/26989</f>
        <v>4.6352217570121157</v>
      </c>
    </row>
    <row r="69" spans="1:9" x14ac:dyDescent="0.25">
      <c r="A69">
        <v>7059</v>
      </c>
      <c r="B69">
        <v>17874</v>
      </c>
      <c r="C69">
        <v>953</v>
      </c>
      <c r="D69">
        <v>1103</v>
      </c>
      <c r="F69">
        <f t="shared" si="4"/>
        <v>26.155100226018007</v>
      </c>
      <c r="G69">
        <f t="shared" si="5"/>
        <v>66.226981362777423</v>
      </c>
      <c r="H69">
        <f t="shared" si="6"/>
        <v>3.5310682129756565</v>
      </c>
      <c r="I69">
        <f t="shared" si="7"/>
        <v>4.086850198228908</v>
      </c>
    </row>
    <row r="70" spans="1:9" x14ac:dyDescent="0.25">
      <c r="A70">
        <v>7475</v>
      </c>
      <c r="B70">
        <v>17002</v>
      </c>
      <c r="C70">
        <v>1169</v>
      </c>
      <c r="D70">
        <v>1343</v>
      </c>
      <c r="F70">
        <f t="shared" si="4"/>
        <v>27.696468931787024</v>
      </c>
      <c r="G70">
        <f t="shared" si="5"/>
        <v>62.996035421838528</v>
      </c>
      <c r="H70">
        <f t="shared" si="6"/>
        <v>4.3313942717403391</v>
      </c>
      <c r="I70">
        <f t="shared" si="7"/>
        <v>4.9761013746341103</v>
      </c>
    </row>
    <row r="71" spans="1:9" x14ac:dyDescent="0.25">
      <c r="A71">
        <v>7139</v>
      </c>
      <c r="B71">
        <v>17273</v>
      </c>
      <c r="C71">
        <v>1212</v>
      </c>
      <c r="D71">
        <v>1365</v>
      </c>
      <c r="F71">
        <f t="shared" si="4"/>
        <v>26.45151728481974</v>
      </c>
      <c r="G71">
        <f t="shared" si="5"/>
        <v>64.000148208529396</v>
      </c>
      <c r="H71">
        <f t="shared" si="6"/>
        <v>4.4907184408462708</v>
      </c>
      <c r="I71">
        <f t="shared" si="7"/>
        <v>5.057616065804587</v>
      </c>
    </row>
    <row r="72" spans="1:9" x14ac:dyDescent="0.25">
      <c r="A72">
        <v>8468</v>
      </c>
      <c r="B72">
        <v>14627</v>
      </c>
      <c r="C72">
        <v>2327</v>
      </c>
      <c r="D72">
        <v>1567</v>
      </c>
      <c r="F72">
        <f t="shared" si="4"/>
        <v>31.375745674163547</v>
      </c>
      <c r="G72">
        <f t="shared" si="5"/>
        <v>54.196153988662047</v>
      </c>
      <c r="H72">
        <f t="shared" si="6"/>
        <v>8.6220311978954385</v>
      </c>
      <c r="I72">
        <f t="shared" si="7"/>
        <v>5.8060691392789652</v>
      </c>
    </row>
    <row r="73" spans="1:9" x14ac:dyDescent="0.25">
      <c r="A73">
        <v>8608</v>
      </c>
      <c r="B73">
        <v>15677</v>
      </c>
      <c r="C73">
        <v>1320</v>
      </c>
      <c r="D73">
        <v>1384</v>
      </c>
      <c r="F73">
        <f t="shared" si="4"/>
        <v>31.894475527066582</v>
      </c>
      <c r="G73">
        <f t="shared" si="5"/>
        <v>58.086627885434808</v>
      </c>
      <c r="H73">
        <f t="shared" si="6"/>
        <v>4.8908814702286119</v>
      </c>
      <c r="I73">
        <f t="shared" si="7"/>
        <v>5.1280151172699986</v>
      </c>
    </row>
    <row r="74" spans="1:9" x14ac:dyDescent="0.25">
      <c r="A74">
        <v>5893</v>
      </c>
      <c r="B74">
        <v>19347</v>
      </c>
      <c r="C74">
        <v>685</v>
      </c>
      <c r="D74">
        <v>1064</v>
      </c>
      <c r="F74">
        <f t="shared" si="4"/>
        <v>21.834821593982735</v>
      </c>
      <c r="G74">
        <f t="shared" si="5"/>
        <v>71.684760457964359</v>
      </c>
      <c r="H74">
        <f t="shared" si="6"/>
        <v>2.5380710659898478</v>
      </c>
      <c r="I74">
        <f t="shared" si="7"/>
        <v>3.9423468820630627</v>
      </c>
    </row>
    <row r="75" spans="1:9" x14ac:dyDescent="0.25">
      <c r="A75">
        <v>8583</v>
      </c>
      <c r="B75">
        <v>14928</v>
      </c>
      <c r="C75">
        <v>1906</v>
      </c>
      <c r="D75">
        <v>1572</v>
      </c>
      <c r="F75">
        <f t="shared" si="4"/>
        <v>31.801845196191042</v>
      </c>
      <c r="G75">
        <f t="shared" si="5"/>
        <v>55.311423172403572</v>
      </c>
      <c r="H75">
        <f t="shared" si="6"/>
        <v>7.0621364259513131</v>
      </c>
      <c r="I75">
        <f t="shared" si="7"/>
        <v>5.8245952054540737</v>
      </c>
    </row>
    <row r="76" spans="1:9" x14ac:dyDescent="0.25">
      <c r="A76">
        <v>7907</v>
      </c>
      <c r="B76">
        <v>15008</v>
      </c>
      <c r="C76">
        <v>2325</v>
      </c>
      <c r="D76">
        <v>1749</v>
      </c>
      <c r="F76">
        <f t="shared" si="4"/>
        <v>29.297121049316388</v>
      </c>
      <c r="G76">
        <f t="shared" si="5"/>
        <v>55.607840231205309</v>
      </c>
      <c r="H76">
        <f t="shared" si="6"/>
        <v>8.6146207714253951</v>
      </c>
      <c r="I76">
        <f t="shared" si="7"/>
        <v>6.48041794805291</v>
      </c>
    </row>
    <row r="77" spans="1:9" x14ac:dyDescent="0.25">
      <c r="A77">
        <v>6954</v>
      </c>
      <c r="B77">
        <v>17985</v>
      </c>
      <c r="C77">
        <v>871</v>
      </c>
      <c r="D77">
        <v>1179</v>
      </c>
      <c r="F77">
        <f t="shared" si="4"/>
        <v>25.76605283634073</v>
      </c>
      <c r="G77">
        <f t="shared" si="5"/>
        <v>66.638260031864831</v>
      </c>
      <c r="H77">
        <f t="shared" si="6"/>
        <v>3.2272407277038795</v>
      </c>
      <c r="I77">
        <f t="shared" si="7"/>
        <v>4.3684464040905553</v>
      </c>
    </row>
    <row r="78" spans="1:9" x14ac:dyDescent="0.25">
      <c r="A78">
        <v>8895</v>
      </c>
      <c r="B78">
        <v>13931</v>
      </c>
      <c r="C78">
        <v>2416</v>
      </c>
      <c r="D78">
        <v>1747</v>
      </c>
      <c r="E78" t="s">
        <v>5</v>
      </c>
      <c r="F78">
        <f t="shared" si="4"/>
        <v>32.957871725517805</v>
      </c>
      <c r="G78">
        <f t="shared" si="5"/>
        <v>51.617325577086959</v>
      </c>
      <c r="H78">
        <f t="shared" si="6"/>
        <v>8.9517951758123679</v>
      </c>
      <c r="I78">
        <f t="shared" si="7"/>
        <v>6.4730075215828675</v>
      </c>
    </row>
    <row r="79" spans="1:9" x14ac:dyDescent="0.25">
      <c r="A79">
        <v>9607</v>
      </c>
      <c r="B79">
        <v>13913</v>
      </c>
      <c r="C79">
        <v>1877</v>
      </c>
      <c r="D79">
        <v>1592</v>
      </c>
      <c r="F79">
        <f t="shared" si="4"/>
        <v>35.595983548853233</v>
      </c>
      <c r="G79">
        <f t="shared" si="5"/>
        <v>51.550631738856573</v>
      </c>
      <c r="H79">
        <f t="shared" si="6"/>
        <v>6.9546852421356853</v>
      </c>
      <c r="I79">
        <f t="shared" si="7"/>
        <v>5.898699470154507</v>
      </c>
    </row>
    <row r="80" spans="1:9" x14ac:dyDescent="0.25">
      <c r="A80">
        <v>9203</v>
      </c>
      <c r="B80">
        <v>13598</v>
      </c>
      <c r="C80">
        <v>2345</v>
      </c>
      <c r="D80">
        <v>1843</v>
      </c>
      <c r="F80">
        <f t="shared" si="4"/>
        <v>34.099077401904481</v>
      </c>
      <c r="G80">
        <f t="shared" si="5"/>
        <v>50.383489569824746</v>
      </c>
      <c r="H80">
        <f t="shared" si="6"/>
        <v>8.6887250361258292</v>
      </c>
      <c r="I80">
        <f t="shared" si="7"/>
        <v>6.8287079921449481</v>
      </c>
    </row>
    <row r="81" spans="1:9" x14ac:dyDescent="0.25">
      <c r="A81">
        <v>9607</v>
      </c>
      <c r="B81">
        <v>13935</v>
      </c>
      <c r="C81">
        <v>1891</v>
      </c>
      <c r="D81">
        <v>1556</v>
      </c>
      <c r="F81">
        <f t="shared" si="4"/>
        <v>35.595983548853233</v>
      </c>
      <c r="G81">
        <f t="shared" si="5"/>
        <v>51.632146430027049</v>
      </c>
      <c r="H81">
        <f t="shared" si="6"/>
        <v>7.0065582274259883</v>
      </c>
      <c r="I81">
        <f t="shared" si="7"/>
        <v>5.7653117936937273</v>
      </c>
    </row>
    <row r="82" spans="1:9" x14ac:dyDescent="0.25">
      <c r="A82">
        <v>8637</v>
      </c>
      <c r="B82">
        <v>15383</v>
      </c>
      <c r="C82">
        <v>1434</v>
      </c>
      <c r="D82">
        <v>1535</v>
      </c>
      <c r="F82">
        <f t="shared" si="4"/>
        <v>32.001926710882209</v>
      </c>
      <c r="G82">
        <f t="shared" si="5"/>
        <v>56.997295194338434</v>
      </c>
      <c r="H82">
        <f t="shared" si="6"/>
        <v>5.3132757790210823</v>
      </c>
      <c r="I82">
        <f t="shared" si="7"/>
        <v>5.6875023157582723</v>
      </c>
    </row>
    <row r="83" spans="1:9" x14ac:dyDescent="0.25">
      <c r="A83">
        <v>9586</v>
      </c>
      <c r="B83">
        <v>14600</v>
      </c>
      <c r="C83">
        <v>1471</v>
      </c>
      <c r="D83">
        <v>1332</v>
      </c>
      <c r="F83">
        <f t="shared" si="4"/>
        <v>35.51817407091778</v>
      </c>
      <c r="G83">
        <f t="shared" si="5"/>
        <v>54.096113231316465</v>
      </c>
      <c r="H83">
        <f t="shared" si="6"/>
        <v>5.4503686687168846</v>
      </c>
      <c r="I83">
        <f t="shared" si="7"/>
        <v>4.9353440290488715</v>
      </c>
    </row>
    <row r="84" spans="1:9" x14ac:dyDescent="0.25">
      <c r="A84">
        <v>8239</v>
      </c>
      <c r="B84">
        <v>16570</v>
      </c>
      <c r="C84">
        <v>1041</v>
      </c>
      <c r="D84">
        <v>1139</v>
      </c>
      <c r="F84">
        <f t="shared" si="4"/>
        <v>30.527251843343585</v>
      </c>
      <c r="G84">
        <f t="shared" si="5"/>
        <v>61.395383304309163</v>
      </c>
      <c r="H84">
        <f t="shared" si="6"/>
        <v>3.8571269776575643</v>
      </c>
      <c r="I84">
        <f t="shared" si="7"/>
        <v>4.2202378746896887</v>
      </c>
    </row>
    <row r="85" spans="1:9" x14ac:dyDescent="0.25">
      <c r="A85">
        <v>8343</v>
      </c>
      <c r="B85">
        <v>15849</v>
      </c>
      <c r="C85">
        <v>1281</v>
      </c>
      <c r="D85">
        <v>1516</v>
      </c>
      <c r="F85">
        <f t="shared" si="4"/>
        <v>30.912594019785839</v>
      </c>
      <c r="G85">
        <f t="shared" si="5"/>
        <v>58.723924561858531</v>
      </c>
      <c r="H85">
        <f t="shared" si="6"/>
        <v>4.7463781540627661</v>
      </c>
      <c r="I85">
        <f t="shared" si="7"/>
        <v>5.6171032642928598</v>
      </c>
    </row>
    <row r="86" spans="1:9" x14ac:dyDescent="0.25">
      <c r="A86">
        <v>7817</v>
      </c>
      <c r="B86">
        <v>16151</v>
      </c>
      <c r="C86">
        <v>1396</v>
      </c>
      <c r="D86">
        <v>1625</v>
      </c>
      <c r="F86">
        <f t="shared" si="4"/>
        <v>28.963651858164436</v>
      </c>
      <c r="G86">
        <f t="shared" si="5"/>
        <v>59.842898958835079</v>
      </c>
      <c r="H86">
        <f t="shared" si="6"/>
        <v>5.1724776760902591</v>
      </c>
      <c r="I86">
        <f t="shared" si="7"/>
        <v>6.0209715069102225</v>
      </c>
    </row>
    <row r="87" spans="1:9" x14ac:dyDescent="0.25">
      <c r="A87">
        <v>9904</v>
      </c>
      <c r="B87">
        <v>12535</v>
      </c>
      <c r="C87">
        <v>2764</v>
      </c>
      <c r="D87">
        <v>1786</v>
      </c>
      <c r="F87">
        <f t="shared" si="4"/>
        <v>36.696431879654675</v>
      </c>
      <c r="G87">
        <f t="shared" si="5"/>
        <v>46.444847900996706</v>
      </c>
      <c r="H87">
        <f t="shared" si="6"/>
        <v>10.24120938159991</v>
      </c>
      <c r="I87">
        <f t="shared" si="7"/>
        <v>6.6175108377487124</v>
      </c>
    </row>
    <row r="88" spans="1:9" x14ac:dyDescent="0.25">
      <c r="A88">
        <v>9869</v>
      </c>
      <c r="B88">
        <v>14007</v>
      </c>
      <c r="C88">
        <v>1529</v>
      </c>
      <c r="D88">
        <v>1584</v>
      </c>
      <c r="F88">
        <f t="shared" si="4"/>
        <v>36.566749416428912</v>
      </c>
      <c r="G88">
        <f t="shared" si="5"/>
        <v>51.898921782948605</v>
      </c>
      <c r="H88">
        <f t="shared" si="6"/>
        <v>5.665271036348142</v>
      </c>
      <c r="I88">
        <f t="shared" si="7"/>
        <v>5.8690577642743342</v>
      </c>
    </row>
    <row r="89" spans="1:9" x14ac:dyDescent="0.25">
      <c r="A89">
        <v>7131</v>
      </c>
      <c r="B89">
        <v>18050</v>
      </c>
      <c r="C89">
        <v>825</v>
      </c>
      <c r="D89">
        <v>983</v>
      </c>
      <c r="F89">
        <f t="shared" si="4"/>
        <v>26.421875578939567</v>
      </c>
      <c r="G89">
        <f t="shared" si="5"/>
        <v>66.879098892141243</v>
      </c>
      <c r="H89">
        <f t="shared" si="6"/>
        <v>3.0568009188928822</v>
      </c>
      <c r="I89">
        <f t="shared" si="7"/>
        <v>3.6422246100263069</v>
      </c>
    </row>
    <row r="90" spans="1:9" x14ac:dyDescent="0.25">
      <c r="A90">
        <v>9908</v>
      </c>
      <c r="B90">
        <v>12800</v>
      </c>
      <c r="C90">
        <v>2482</v>
      </c>
      <c r="D90">
        <v>1799</v>
      </c>
      <c r="F90">
        <f t="shared" si="4"/>
        <v>36.711252732594758</v>
      </c>
      <c r="G90">
        <f t="shared" si="5"/>
        <v>47.426729408277446</v>
      </c>
      <c r="H90">
        <f t="shared" si="6"/>
        <v>9.196339249323799</v>
      </c>
      <c r="I90">
        <f t="shared" si="7"/>
        <v>6.6656786098039946</v>
      </c>
    </row>
    <row r="91" spans="1:9" x14ac:dyDescent="0.25">
      <c r="A91">
        <v>9422</v>
      </c>
      <c r="B91">
        <v>12599</v>
      </c>
      <c r="C91">
        <v>2964</v>
      </c>
      <c r="D91">
        <v>2004</v>
      </c>
      <c r="F91">
        <f t="shared" si="4"/>
        <v>34.910519100374223</v>
      </c>
      <c r="G91">
        <f t="shared" si="5"/>
        <v>46.681981548038088</v>
      </c>
      <c r="H91">
        <f t="shared" si="6"/>
        <v>10.982252028604247</v>
      </c>
      <c r="I91">
        <f t="shared" si="7"/>
        <v>7.4252473229834379</v>
      </c>
    </row>
    <row r="92" spans="1:9" x14ac:dyDescent="0.25">
      <c r="A92">
        <v>8290</v>
      </c>
      <c r="B92">
        <v>16467</v>
      </c>
      <c r="C92">
        <v>931</v>
      </c>
      <c r="D92">
        <v>1301</v>
      </c>
      <c r="F92">
        <f t="shared" si="4"/>
        <v>30.716217718329691</v>
      </c>
      <c r="G92">
        <f t="shared" si="5"/>
        <v>61.013746341101928</v>
      </c>
      <c r="H92">
        <f t="shared" si="6"/>
        <v>3.4495535218051798</v>
      </c>
      <c r="I92">
        <f t="shared" si="7"/>
        <v>4.8204824187631994</v>
      </c>
    </row>
    <row r="93" spans="1:9" x14ac:dyDescent="0.25">
      <c r="A93">
        <v>8428</v>
      </c>
      <c r="B93">
        <v>14775</v>
      </c>
      <c r="C93">
        <v>2245</v>
      </c>
      <c r="D93">
        <v>1541</v>
      </c>
      <c r="E93" t="s">
        <v>6</v>
      </c>
      <c r="F93">
        <f t="shared" si="4"/>
        <v>31.227537144762682</v>
      </c>
      <c r="G93">
        <f t="shared" si="5"/>
        <v>54.744525547445257</v>
      </c>
      <c r="H93">
        <f t="shared" si="6"/>
        <v>8.3182037126236619</v>
      </c>
      <c r="I93">
        <f t="shared" si="7"/>
        <v>5.7097335951684016</v>
      </c>
    </row>
    <row r="94" spans="1:9" x14ac:dyDescent="0.25">
      <c r="A94">
        <v>9083</v>
      </c>
      <c r="B94">
        <v>14906</v>
      </c>
      <c r="C94">
        <v>1708</v>
      </c>
      <c r="D94">
        <v>1292</v>
      </c>
      <c r="F94">
        <f t="shared" si="4"/>
        <v>33.654451813701876</v>
      </c>
      <c r="G94">
        <f t="shared" si="5"/>
        <v>55.229908481233096</v>
      </c>
      <c r="H94">
        <f t="shared" si="6"/>
        <v>6.3285042054170217</v>
      </c>
      <c r="I94">
        <f t="shared" si="7"/>
        <v>4.7871354996480049</v>
      </c>
    </row>
    <row r="95" spans="1:9" x14ac:dyDescent="0.25">
      <c r="A95">
        <v>8420</v>
      </c>
      <c r="B95">
        <v>14782</v>
      </c>
      <c r="C95">
        <v>2106</v>
      </c>
      <c r="D95">
        <v>1681</v>
      </c>
      <c r="F95">
        <f t="shared" si="4"/>
        <v>31.197895438882508</v>
      </c>
      <c r="G95">
        <f t="shared" si="5"/>
        <v>54.770462040090408</v>
      </c>
      <c r="H95">
        <f t="shared" si="6"/>
        <v>7.8031790729556487</v>
      </c>
      <c r="I95">
        <f t="shared" si="7"/>
        <v>6.2284634480714365</v>
      </c>
    </row>
    <row r="96" spans="1:9" x14ac:dyDescent="0.25">
      <c r="A96">
        <v>9137</v>
      </c>
      <c r="B96">
        <v>14852</v>
      </c>
      <c r="C96">
        <v>1688</v>
      </c>
      <c r="D96">
        <v>1312</v>
      </c>
      <c r="F96">
        <f t="shared" si="4"/>
        <v>33.854533328393046</v>
      </c>
      <c r="G96">
        <f t="shared" si="5"/>
        <v>55.029826966541926</v>
      </c>
      <c r="H96">
        <f t="shared" si="6"/>
        <v>6.2543999407165884</v>
      </c>
      <c r="I96">
        <f t="shared" si="7"/>
        <v>4.8612397643484382</v>
      </c>
    </row>
    <row r="97" spans="1:9" x14ac:dyDescent="0.25">
      <c r="A97">
        <v>8358</v>
      </c>
      <c r="B97">
        <v>16109</v>
      </c>
      <c r="C97">
        <v>1271</v>
      </c>
      <c r="D97">
        <v>1251</v>
      </c>
      <c r="F97">
        <f t="shared" si="4"/>
        <v>30.968172218311164</v>
      </c>
      <c r="G97">
        <f t="shared" si="5"/>
        <v>59.687280002964172</v>
      </c>
      <c r="H97">
        <f t="shared" si="6"/>
        <v>4.7093260217125499</v>
      </c>
      <c r="I97">
        <f t="shared" si="7"/>
        <v>4.6352217570121157</v>
      </c>
    </row>
    <row r="98" spans="1:9" x14ac:dyDescent="0.25">
      <c r="A98">
        <v>9586</v>
      </c>
      <c r="B98">
        <v>14600</v>
      </c>
      <c r="C98">
        <v>1471</v>
      </c>
      <c r="D98">
        <v>1332</v>
      </c>
      <c r="F98">
        <f t="shared" si="4"/>
        <v>35.51817407091778</v>
      </c>
      <c r="G98">
        <f t="shared" si="5"/>
        <v>54.096113231316465</v>
      </c>
      <c r="H98">
        <f t="shared" si="6"/>
        <v>5.4503686687168846</v>
      </c>
      <c r="I98">
        <f t="shared" si="7"/>
        <v>4.9353440290488715</v>
      </c>
    </row>
    <row r="99" spans="1:9" x14ac:dyDescent="0.25">
      <c r="A99">
        <v>8149</v>
      </c>
      <c r="B99">
        <v>16854</v>
      </c>
      <c r="C99">
        <v>1040</v>
      </c>
      <c r="D99">
        <v>946</v>
      </c>
      <c r="F99">
        <f t="shared" si="4"/>
        <v>30.193782652191633</v>
      </c>
      <c r="G99">
        <f t="shared" si="5"/>
        <v>62.447663863055318</v>
      </c>
      <c r="H99">
        <f t="shared" si="6"/>
        <v>3.8534217644225426</v>
      </c>
      <c r="I99">
        <f t="shared" si="7"/>
        <v>3.505131720330505</v>
      </c>
    </row>
    <row r="100" spans="1:9" x14ac:dyDescent="0.25">
      <c r="A100">
        <v>8028</v>
      </c>
      <c r="B100">
        <v>16406</v>
      </c>
      <c r="C100">
        <v>1237</v>
      </c>
      <c r="D100">
        <v>1318</v>
      </c>
      <c r="F100">
        <f t="shared" si="4"/>
        <v>29.745451850754012</v>
      </c>
      <c r="G100">
        <f t="shared" si="5"/>
        <v>60.787728333765607</v>
      </c>
      <c r="H100">
        <f t="shared" si="6"/>
        <v>4.5833487717218127</v>
      </c>
      <c r="I100">
        <f t="shared" si="7"/>
        <v>4.8834710437585684</v>
      </c>
    </row>
    <row r="101" spans="1:9" x14ac:dyDescent="0.25">
      <c r="A101">
        <v>7643</v>
      </c>
      <c r="B101">
        <v>16729</v>
      </c>
      <c r="C101">
        <v>1220</v>
      </c>
      <c r="D101">
        <v>1397</v>
      </c>
      <c r="F101">
        <f t="shared" si="4"/>
        <v>28.318944755270667</v>
      </c>
      <c r="G101">
        <f t="shared" si="5"/>
        <v>61.984512208677607</v>
      </c>
      <c r="H101">
        <f t="shared" si="6"/>
        <v>4.5203601467264445</v>
      </c>
      <c r="I101">
        <f t="shared" si="7"/>
        <v>5.1761828893252808</v>
      </c>
    </row>
    <row r="102" spans="1:9" x14ac:dyDescent="0.25">
      <c r="A102">
        <v>9325</v>
      </c>
      <c r="B102">
        <v>13562</v>
      </c>
      <c r="C102">
        <v>2545</v>
      </c>
      <c r="D102">
        <v>1557</v>
      </c>
      <c r="F102">
        <f t="shared" si="4"/>
        <v>34.551113416577124</v>
      </c>
      <c r="G102">
        <f t="shared" si="5"/>
        <v>50.250101893363961</v>
      </c>
      <c r="H102">
        <f t="shared" si="6"/>
        <v>9.429767683130164</v>
      </c>
      <c r="I102">
        <f t="shared" si="7"/>
        <v>5.769017006928749</v>
      </c>
    </row>
    <row r="103" spans="1:9" x14ac:dyDescent="0.25">
      <c r="A103">
        <v>9402</v>
      </c>
      <c r="B103">
        <v>14878</v>
      </c>
      <c r="C103">
        <v>1395</v>
      </c>
      <c r="D103">
        <v>1314</v>
      </c>
      <c r="F103">
        <f t="shared" si="4"/>
        <v>34.836414835673793</v>
      </c>
      <c r="G103">
        <f t="shared" si="5"/>
        <v>55.126162510652485</v>
      </c>
      <c r="H103">
        <f t="shared" si="6"/>
        <v>5.1687724628552374</v>
      </c>
      <c r="I103">
        <f t="shared" si="7"/>
        <v>4.8686501908184816</v>
      </c>
    </row>
    <row r="104" spans="1:9" x14ac:dyDescent="0.25">
      <c r="A104">
        <v>6347</v>
      </c>
      <c r="B104">
        <v>18938</v>
      </c>
      <c r="C104">
        <v>727</v>
      </c>
      <c r="D104">
        <v>977</v>
      </c>
      <c r="F104">
        <f t="shared" si="4"/>
        <v>23.516988402682575</v>
      </c>
      <c r="G104">
        <f t="shared" si="5"/>
        <v>70.169328244840486</v>
      </c>
      <c r="H104">
        <f t="shared" si="6"/>
        <v>2.6936900218607582</v>
      </c>
      <c r="I104">
        <f t="shared" si="7"/>
        <v>3.6199933306161771</v>
      </c>
    </row>
    <row r="105" spans="1:9" x14ac:dyDescent="0.25">
      <c r="A105">
        <v>9348</v>
      </c>
      <c r="B105">
        <v>13886</v>
      </c>
      <c r="C105">
        <v>2231</v>
      </c>
      <c r="D105">
        <v>1524</v>
      </c>
      <c r="F105">
        <f t="shared" si="4"/>
        <v>34.636333320982622</v>
      </c>
      <c r="G105">
        <f t="shared" si="5"/>
        <v>51.450590981510985</v>
      </c>
      <c r="H105">
        <f t="shared" si="6"/>
        <v>8.2663307273333579</v>
      </c>
      <c r="I105">
        <f t="shared" si="7"/>
        <v>5.6467449701730335</v>
      </c>
    </row>
    <row r="106" spans="1:9" x14ac:dyDescent="0.25">
      <c r="A106">
        <v>8908</v>
      </c>
      <c r="B106">
        <v>13816</v>
      </c>
      <c r="C106">
        <v>2636</v>
      </c>
      <c r="D106">
        <v>1629</v>
      </c>
      <c r="F106">
        <f t="shared" si="4"/>
        <v>33.006039497573084</v>
      </c>
      <c r="G106">
        <f t="shared" si="5"/>
        <v>51.191226055059467</v>
      </c>
      <c r="H106">
        <f t="shared" si="6"/>
        <v>9.7669420875171369</v>
      </c>
      <c r="I106">
        <f t="shared" si="7"/>
        <v>6.0357923598503094</v>
      </c>
    </row>
    <row r="107" spans="1:9" x14ac:dyDescent="0.25">
      <c r="A107">
        <v>7895</v>
      </c>
      <c r="B107">
        <v>17111</v>
      </c>
      <c r="C107">
        <v>894</v>
      </c>
      <c r="D107">
        <v>1089</v>
      </c>
      <c r="F107">
        <f t="shared" si="4"/>
        <v>29.252658490496128</v>
      </c>
      <c r="G107">
        <f t="shared" si="5"/>
        <v>63.399903664455891</v>
      </c>
      <c r="H107">
        <f t="shared" si="6"/>
        <v>3.3124606321093779</v>
      </c>
      <c r="I107">
        <f t="shared" si="7"/>
        <v>4.034977212938605</v>
      </c>
    </row>
    <row r="108" spans="1:9" x14ac:dyDescent="0.25">
      <c r="A108">
        <v>7092</v>
      </c>
      <c r="B108">
        <v>16872</v>
      </c>
      <c r="C108">
        <v>1706</v>
      </c>
      <c r="D108">
        <v>1319</v>
      </c>
      <c r="E108" t="s">
        <v>7</v>
      </c>
      <c r="F108">
        <f t="shared" si="4"/>
        <v>26.277372262773724</v>
      </c>
      <c r="G108">
        <f t="shared" si="5"/>
        <v>62.514357701285711</v>
      </c>
      <c r="H108">
        <f t="shared" si="6"/>
        <v>6.3210937789469783</v>
      </c>
      <c r="I108">
        <f t="shared" si="7"/>
        <v>4.8871762569935902</v>
      </c>
    </row>
    <row r="109" spans="1:9" x14ac:dyDescent="0.25">
      <c r="A109">
        <v>7671</v>
      </c>
      <c r="B109">
        <v>16830</v>
      </c>
      <c r="C109">
        <v>1317</v>
      </c>
      <c r="D109">
        <v>1171</v>
      </c>
      <c r="F109">
        <f t="shared" si="4"/>
        <v>28.422690725851272</v>
      </c>
      <c r="G109">
        <f t="shared" si="5"/>
        <v>62.358738745414797</v>
      </c>
      <c r="H109">
        <f t="shared" si="6"/>
        <v>4.8797658305235467</v>
      </c>
      <c r="I109">
        <f t="shared" si="7"/>
        <v>4.3388046982103816</v>
      </c>
    </row>
    <row r="110" spans="1:9" x14ac:dyDescent="0.25">
      <c r="A110">
        <v>7031</v>
      </c>
      <c r="B110">
        <v>16907</v>
      </c>
      <c r="C110">
        <v>1638</v>
      </c>
      <c r="D110">
        <v>1413</v>
      </c>
      <c r="F110">
        <f t="shared" si="4"/>
        <v>26.051354255437399</v>
      </c>
      <c r="G110">
        <f t="shared" si="5"/>
        <v>62.644040164511466</v>
      </c>
      <c r="H110">
        <f t="shared" si="6"/>
        <v>6.0691392789655048</v>
      </c>
      <c r="I110">
        <f t="shared" si="7"/>
        <v>5.2354663010856273</v>
      </c>
    </row>
    <row r="111" spans="1:9" x14ac:dyDescent="0.25">
      <c r="A111">
        <v>7730</v>
      </c>
      <c r="B111">
        <v>16868</v>
      </c>
      <c r="C111">
        <v>1225</v>
      </c>
      <c r="D111">
        <v>1166</v>
      </c>
      <c r="F111">
        <f t="shared" si="4"/>
        <v>28.641298306717552</v>
      </c>
      <c r="G111">
        <f t="shared" si="5"/>
        <v>62.49953684834562</v>
      </c>
      <c r="H111">
        <f t="shared" si="6"/>
        <v>4.5388862129015521</v>
      </c>
      <c r="I111">
        <f t="shared" si="7"/>
        <v>4.320278632035274</v>
      </c>
    </row>
    <row r="112" spans="1:9" x14ac:dyDescent="0.25">
      <c r="A112">
        <v>7059</v>
      </c>
      <c r="B112">
        <v>17874</v>
      </c>
      <c r="C112">
        <v>953</v>
      </c>
      <c r="D112">
        <v>1103</v>
      </c>
      <c r="F112">
        <f t="shared" si="4"/>
        <v>26.155100226018007</v>
      </c>
      <c r="G112">
        <f t="shared" si="5"/>
        <v>66.226981362777423</v>
      </c>
      <c r="H112">
        <f t="shared" si="6"/>
        <v>3.5310682129756565</v>
      </c>
      <c r="I112">
        <f t="shared" si="7"/>
        <v>4.086850198228908</v>
      </c>
    </row>
    <row r="113" spans="1:9" x14ac:dyDescent="0.25">
      <c r="A113">
        <v>8239</v>
      </c>
      <c r="B113">
        <v>16570</v>
      </c>
      <c r="C113">
        <v>1041</v>
      </c>
      <c r="D113">
        <v>1139</v>
      </c>
      <c r="F113">
        <f t="shared" si="4"/>
        <v>30.527251843343585</v>
      </c>
      <c r="G113">
        <f t="shared" si="5"/>
        <v>61.395383304309163</v>
      </c>
      <c r="H113">
        <f t="shared" si="6"/>
        <v>3.8571269776575643</v>
      </c>
      <c r="I113">
        <f t="shared" si="7"/>
        <v>4.2202378746896887</v>
      </c>
    </row>
    <row r="114" spans="1:9" x14ac:dyDescent="0.25">
      <c r="A114">
        <v>8149</v>
      </c>
      <c r="B114">
        <v>16854</v>
      </c>
      <c r="C114">
        <v>1040</v>
      </c>
      <c r="D114">
        <v>946</v>
      </c>
      <c r="F114">
        <f t="shared" si="4"/>
        <v>30.193782652191633</v>
      </c>
      <c r="G114">
        <f t="shared" si="5"/>
        <v>62.447663863055318</v>
      </c>
      <c r="H114">
        <f t="shared" si="6"/>
        <v>3.8534217644225426</v>
      </c>
      <c r="I114">
        <f t="shared" si="7"/>
        <v>3.505131720330505</v>
      </c>
    </row>
    <row r="115" spans="1:9" x14ac:dyDescent="0.25">
      <c r="A115">
        <v>7032</v>
      </c>
      <c r="B115">
        <v>17944</v>
      </c>
      <c r="C115">
        <v>841</v>
      </c>
      <c r="D115">
        <v>1172</v>
      </c>
      <c r="F115">
        <f t="shared" si="4"/>
        <v>26.055059468672422</v>
      </c>
      <c r="G115">
        <f t="shared" si="5"/>
        <v>66.486346289228948</v>
      </c>
      <c r="H115">
        <f t="shared" si="6"/>
        <v>3.1160843306532291</v>
      </c>
      <c r="I115">
        <f t="shared" si="7"/>
        <v>4.3425099114454033</v>
      </c>
    </row>
    <row r="116" spans="1:9" x14ac:dyDescent="0.25">
      <c r="A116">
        <v>6655</v>
      </c>
      <c r="B116">
        <v>18228</v>
      </c>
      <c r="C116">
        <v>902</v>
      </c>
      <c r="D116">
        <v>1204</v>
      </c>
      <c r="F116">
        <f t="shared" si="4"/>
        <v>24.658194079069251</v>
      </c>
      <c r="G116">
        <f t="shared" si="5"/>
        <v>67.538626847975095</v>
      </c>
      <c r="H116">
        <f t="shared" si="6"/>
        <v>3.3421023379895511</v>
      </c>
      <c r="I116">
        <f t="shared" si="7"/>
        <v>4.4610767349660971</v>
      </c>
    </row>
    <row r="117" spans="1:9" x14ac:dyDescent="0.25">
      <c r="A117">
        <v>7666</v>
      </c>
      <c r="B117">
        <v>16053</v>
      </c>
      <c r="C117">
        <v>1999</v>
      </c>
      <c r="D117">
        <v>1271</v>
      </c>
      <c r="F117">
        <f t="shared" si="4"/>
        <v>28.404164659676166</v>
      </c>
      <c r="G117">
        <f t="shared" si="5"/>
        <v>59.479788061802957</v>
      </c>
      <c r="H117">
        <f t="shared" si="6"/>
        <v>7.4067212568083294</v>
      </c>
      <c r="I117">
        <f t="shared" si="7"/>
        <v>4.7093260217125499</v>
      </c>
    </row>
    <row r="118" spans="1:9" x14ac:dyDescent="0.25">
      <c r="A118">
        <v>7981</v>
      </c>
      <c r="B118">
        <v>16893</v>
      </c>
      <c r="C118">
        <v>961</v>
      </c>
      <c r="D118">
        <v>1154</v>
      </c>
      <c r="F118">
        <f t="shared" si="4"/>
        <v>29.571306828707993</v>
      </c>
      <c r="G118">
        <f t="shared" si="5"/>
        <v>62.592167179221164</v>
      </c>
      <c r="H118">
        <f t="shared" si="6"/>
        <v>3.5607099188558302</v>
      </c>
      <c r="I118">
        <f t="shared" si="7"/>
        <v>4.2758160732150134</v>
      </c>
    </row>
    <row r="119" spans="1:9" x14ac:dyDescent="0.25">
      <c r="A119">
        <v>5836</v>
      </c>
      <c r="B119">
        <v>19816</v>
      </c>
      <c r="C119">
        <v>447</v>
      </c>
      <c r="D119">
        <v>890</v>
      </c>
      <c r="F119">
        <f t="shared" si="4"/>
        <v>21.623624439586496</v>
      </c>
      <c r="G119">
        <f t="shared" si="5"/>
        <v>73.422505465189516</v>
      </c>
      <c r="H119">
        <f t="shared" si="6"/>
        <v>1.656230316054689</v>
      </c>
      <c r="I119">
        <f t="shared" si="7"/>
        <v>3.2976397791692911</v>
      </c>
    </row>
    <row r="120" spans="1:9" x14ac:dyDescent="0.25">
      <c r="A120">
        <v>7692</v>
      </c>
      <c r="B120">
        <v>16379</v>
      </c>
      <c r="C120">
        <v>1645</v>
      </c>
      <c r="D120">
        <v>1273</v>
      </c>
      <c r="F120">
        <f t="shared" si="4"/>
        <v>28.500500203786729</v>
      </c>
      <c r="G120">
        <f t="shared" si="5"/>
        <v>60.687687576420025</v>
      </c>
      <c r="H120">
        <f t="shared" si="6"/>
        <v>6.0950757716106558</v>
      </c>
      <c r="I120">
        <f t="shared" si="7"/>
        <v>4.7167364481825933</v>
      </c>
    </row>
    <row r="121" spans="1:9" x14ac:dyDescent="0.25">
      <c r="A121">
        <v>7420</v>
      </c>
      <c r="B121">
        <v>16159</v>
      </c>
      <c r="C121">
        <v>2057</v>
      </c>
      <c r="D121">
        <v>1353</v>
      </c>
      <c r="F121">
        <f t="shared" si="4"/>
        <v>27.492682203860831</v>
      </c>
      <c r="G121">
        <f t="shared" si="5"/>
        <v>59.872540664715252</v>
      </c>
      <c r="H121">
        <f t="shared" si="6"/>
        <v>7.6216236244395867</v>
      </c>
      <c r="I121">
        <f t="shared" si="7"/>
        <v>5.0131535069843274</v>
      </c>
    </row>
    <row r="122" spans="1:9" x14ac:dyDescent="0.25">
      <c r="A122">
        <v>7107</v>
      </c>
      <c r="B122">
        <v>18378</v>
      </c>
      <c r="C122">
        <v>574</v>
      </c>
      <c r="D122">
        <v>930</v>
      </c>
      <c r="F122">
        <f t="shared" si="4"/>
        <v>26.332950461299049</v>
      </c>
      <c r="G122">
        <f t="shared" si="5"/>
        <v>68.094408833228357</v>
      </c>
      <c r="H122">
        <f t="shared" si="6"/>
        <v>2.1267923969024416</v>
      </c>
      <c r="I122">
        <f t="shared" si="7"/>
        <v>3.4458483085701581</v>
      </c>
    </row>
    <row r="123" spans="1:9" x14ac:dyDescent="0.25">
      <c r="A123">
        <v>7295</v>
      </c>
      <c r="B123">
        <v>15895</v>
      </c>
      <c r="C123">
        <v>2093</v>
      </c>
      <c r="D123">
        <v>1706</v>
      </c>
      <c r="E123" t="s">
        <v>9</v>
      </c>
      <c r="F123">
        <f t="shared" si="4"/>
        <v>27.029530549483123</v>
      </c>
      <c r="G123">
        <f t="shared" si="5"/>
        <v>58.894364370669535</v>
      </c>
      <c r="H123">
        <f t="shared" si="6"/>
        <v>7.7550113009003665</v>
      </c>
      <c r="I123">
        <f t="shared" si="7"/>
        <v>6.3210937789469783</v>
      </c>
    </row>
    <row r="124" spans="1:9" x14ac:dyDescent="0.25">
      <c r="A124">
        <v>8052</v>
      </c>
      <c r="B124">
        <v>15895</v>
      </c>
      <c r="C124">
        <v>1600</v>
      </c>
      <c r="D124">
        <v>1442</v>
      </c>
      <c r="F124">
        <f t="shared" si="4"/>
        <v>29.83437696839453</v>
      </c>
      <c r="G124">
        <f t="shared" si="5"/>
        <v>58.894364370669535</v>
      </c>
      <c r="H124">
        <f t="shared" si="6"/>
        <v>5.9283411760346807</v>
      </c>
      <c r="I124">
        <f t="shared" si="7"/>
        <v>5.342917484901256</v>
      </c>
    </row>
    <row r="125" spans="1:9" x14ac:dyDescent="0.25">
      <c r="A125">
        <v>7177</v>
      </c>
      <c r="B125">
        <v>16228</v>
      </c>
      <c r="C125">
        <v>1846</v>
      </c>
      <c r="D125">
        <v>1738</v>
      </c>
      <c r="F125">
        <f t="shared" si="4"/>
        <v>26.592315387750563</v>
      </c>
      <c r="G125">
        <f t="shared" si="5"/>
        <v>60.128200377931748</v>
      </c>
      <c r="H125">
        <f t="shared" si="6"/>
        <v>6.8398236318500132</v>
      </c>
      <c r="I125">
        <f t="shared" si="7"/>
        <v>6.4396606024676721</v>
      </c>
    </row>
    <row r="126" spans="1:9" x14ac:dyDescent="0.25">
      <c r="A126">
        <v>7812</v>
      </c>
      <c r="B126">
        <v>16125</v>
      </c>
      <c r="C126">
        <v>1553</v>
      </c>
      <c r="D126">
        <v>1499</v>
      </c>
      <c r="F126">
        <f t="shared" si="4"/>
        <v>28.94512579198933</v>
      </c>
      <c r="G126">
        <f t="shared" si="5"/>
        <v>59.74656341472452</v>
      </c>
      <c r="H126">
        <f t="shared" si="6"/>
        <v>5.7541961539886621</v>
      </c>
      <c r="I126">
        <f t="shared" si="7"/>
        <v>5.5541146392974916</v>
      </c>
    </row>
    <row r="127" spans="1:9" x14ac:dyDescent="0.25">
      <c r="A127">
        <v>7475</v>
      </c>
      <c r="B127">
        <v>17002</v>
      </c>
      <c r="C127">
        <v>1169</v>
      </c>
      <c r="D127">
        <v>1343</v>
      </c>
      <c r="F127">
        <f t="shared" si="4"/>
        <v>27.696468931787024</v>
      </c>
      <c r="G127">
        <f t="shared" si="5"/>
        <v>62.996035421838528</v>
      </c>
      <c r="H127">
        <f t="shared" si="6"/>
        <v>4.3313942717403391</v>
      </c>
      <c r="I127">
        <f t="shared" si="7"/>
        <v>4.9761013746341103</v>
      </c>
    </row>
    <row r="128" spans="1:9" x14ac:dyDescent="0.25">
      <c r="A128">
        <v>8343</v>
      </c>
      <c r="B128">
        <v>15849</v>
      </c>
      <c r="C128">
        <v>1281</v>
      </c>
      <c r="D128">
        <v>1516</v>
      </c>
      <c r="F128">
        <f t="shared" si="4"/>
        <v>30.912594019785839</v>
      </c>
      <c r="G128">
        <f t="shared" si="5"/>
        <v>58.723924561858531</v>
      </c>
      <c r="H128">
        <f t="shared" si="6"/>
        <v>4.7463781540627661</v>
      </c>
      <c r="I128">
        <f t="shared" si="7"/>
        <v>5.6171032642928598</v>
      </c>
    </row>
    <row r="129" spans="1:9" x14ac:dyDescent="0.25">
      <c r="A129">
        <v>8028</v>
      </c>
      <c r="B129">
        <v>16406</v>
      </c>
      <c r="C129">
        <v>1237</v>
      </c>
      <c r="D129">
        <v>1318</v>
      </c>
      <c r="F129">
        <f t="shared" si="4"/>
        <v>29.745451850754012</v>
      </c>
      <c r="G129">
        <f t="shared" si="5"/>
        <v>60.787728333765607</v>
      </c>
      <c r="H129">
        <f t="shared" si="6"/>
        <v>4.5833487717218127</v>
      </c>
      <c r="I129">
        <f t="shared" si="7"/>
        <v>4.8834710437585684</v>
      </c>
    </row>
    <row r="130" spans="1:9" x14ac:dyDescent="0.25">
      <c r="A130">
        <v>7032</v>
      </c>
      <c r="B130">
        <v>17944</v>
      </c>
      <c r="C130">
        <v>841</v>
      </c>
      <c r="D130">
        <v>1172</v>
      </c>
      <c r="F130">
        <f t="shared" si="4"/>
        <v>26.055059468672422</v>
      </c>
      <c r="G130">
        <f t="shared" si="5"/>
        <v>66.486346289228948</v>
      </c>
      <c r="H130">
        <f t="shared" si="6"/>
        <v>3.1160843306532291</v>
      </c>
      <c r="I130">
        <f t="shared" si="7"/>
        <v>4.3425099114454033</v>
      </c>
    </row>
    <row r="131" spans="1:9" x14ac:dyDescent="0.25">
      <c r="A131">
        <v>7124</v>
      </c>
      <c r="B131">
        <v>17259</v>
      </c>
      <c r="C131">
        <v>1181</v>
      </c>
      <c r="D131">
        <v>1425</v>
      </c>
      <c r="F131">
        <f t="shared" si="4"/>
        <v>26.395939086294415</v>
      </c>
      <c r="G131">
        <f t="shared" si="5"/>
        <v>63.948275223239101</v>
      </c>
      <c r="H131">
        <f t="shared" si="6"/>
        <v>4.3758568305605987</v>
      </c>
      <c r="I131">
        <f t="shared" si="7"/>
        <v>5.2799288599058878</v>
      </c>
    </row>
    <row r="132" spans="1:9" x14ac:dyDescent="0.25">
      <c r="A132">
        <v>7865</v>
      </c>
      <c r="B132">
        <v>15043</v>
      </c>
      <c r="C132">
        <v>2328</v>
      </c>
      <c r="D132">
        <v>1753</v>
      </c>
      <c r="F132">
        <f t="shared" ref="F132:F195" si="8">100*A132/26989</f>
        <v>29.141502093445478</v>
      </c>
      <c r="G132">
        <f t="shared" ref="G132:G195" si="9">100*B132/26989</f>
        <v>55.737522694431064</v>
      </c>
      <c r="H132">
        <f t="shared" ref="H132:H195" si="10">100*C132/26989</f>
        <v>8.6257364111304611</v>
      </c>
      <c r="I132">
        <f t="shared" ref="I132:I195" si="11">100*D132/26989</f>
        <v>6.4952388009929969</v>
      </c>
    </row>
    <row r="133" spans="1:9" x14ac:dyDescent="0.25">
      <c r="A133">
        <v>8389</v>
      </c>
      <c r="B133">
        <v>15972</v>
      </c>
      <c r="C133">
        <v>1186</v>
      </c>
      <c r="D133">
        <v>1442</v>
      </c>
      <c r="F133">
        <f t="shared" si="8"/>
        <v>31.083033828596836</v>
      </c>
      <c r="G133">
        <f t="shared" si="9"/>
        <v>59.179665789766204</v>
      </c>
      <c r="H133">
        <f t="shared" si="10"/>
        <v>4.3943828967357073</v>
      </c>
      <c r="I133">
        <f t="shared" si="11"/>
        <v>5.342917484901256</v>
      </c>
    </row>
    <row r="134" spans="1:9" x14ac:dyDescent="0.25">
      <c r="A134">
        <v>5776</v>
      </c>
      <c r="B134">
        <v>19610</v>
      </c>
      <c r="C134">
        <v>570</v>
      </c>
      <c r="D134">
        <v>1033</v>
      </c>
      <c r="F134">
        <f t="shared" si="8"/>
        <v>21.401311645485197</v>
      </c>
      <c r="G134">
        <f t="shared" si="9"/>
        <v>72.65923153877506</v>
      </c>
      <c r="H134">
        <f t="shared" si="10"/>
        <v>2.1119715439623552</v>
      </c>
      <c r="I134">
        <f t="shared" si="11"/>
        <v>3.8274852717773906</v>
      </c>
    </row>
    <row r="135" spans="1:9" x14ac:dyDescent="0.25">
      <c r="A135">
        <v>7959</v>
      </c>
      <c r="B135">
        <v>15424</v>
      </c>
      <c r="C135">
        <v>1886</v>
      </c>
      <c r="D135">
        <v>1720</v>
      </c>
      <c r="F135">
        <f t="shared" si="8"/>
        <v>29.489792137537517</v>
      </c>
      <c r="G135">
        <f t="shared" si="9"/>
        <v>57.149208936974325</v>
      </c>
      <c r="H135">
        <f t="shared" si="10"/>
        <v>6.9880321612508798</v>
      </c>
      <c r="I135">
        <f t="shared" si="11"/>
        <v>6.3729667642372823</v>
      </c>
    </row>
    <row r="136" spans="1:9" x14ac:dyDescent="0.25">
      <c r="A136">
        <v>7415</v>
      </c>
      <c r="B136">
        <v>15396</v>
      </c>
      <c r="C136">
        <v>2333</v>
      </c>
      <c r="D136">
        <v>1845</v>
      </c>
      <c r="F136">
        <f t="shared" si="8"/>
        <v>27.474156137685725</v>
      </c>
      <c r="G136">
        <f t="shared" si="9"/>
        <v>57.045462966393714</v>
      </c>
      <c r="H136">
        <f t="shared" si="10"/>
        <v>8.6442624773055687</v>
      </c>
      <c r="I136">
        <f t="shared" si="11"/>
        <v>6.8361184186149915</v>
      </c>
    </row>
    <row r="137" spans="1:9" x14ac:dyDescent="0.25">
      <c r="A137">
        <v>7061</v>
      </c>
      <c r="B137">
        <v>17847</v>
      </c>
      <c r="C137">
        <v>824</v>
      </c>
      <c r="D137">
        <v>1257</v>
      </c>
      <c r="F137">
        <f t="shared" si="8"/>
        <v>26.162510652488052</v>
      </c>
      <c r="G137">
        <f t="shared" si="9"/>
        <v>66.126940605431841</v>
      </c>
      <c r="H137">
        <f t="shared" si="10"/>
        <v>3.0530957056578605</v>
      </c>
      <c r="I137">
        <f t="shared" si="11"/>
        <v>4.657453036422246</v>
      </c>
    </row>
    <row r="138" spans="1:9" x14ac:dyDescent="0.25">
      <c r="A138">
        <v>7048</v>
      </c>
      <c r="B138">
        <v>15879</v>
      </c>
      <c r="C138">
        <v>2191</v>
      </c>
      <c r="D138">
        <v>1871</v>
      </c>
      <c r="E138" t="s">
        <v>8</v>
      </c>
      <c r="F138">
        <f t="shared" si="8"/>
        <v>26.114342880432769</v>
      </c>
      <c r="G138">
        <f t="shared" si="9"/>
        <v>58.835080958909188</v>
      </c>
      <c r="H138">
        <f t="shared" si="10"/>
        <v>8.1181221979324913</v>
      </c>
      <c r="I138">
        <f t="shared" si="11"/>
        <v>6.932453962725555</v>
      </c>
    </row>
    <row r="139" spans="1:9" x14ac:dyDescent="0.25">
      <c r="A139">
        <v>7421</v>
      </c>
      <c r="B139">
        <v>16300</v>
      </c>
      <c r="C139">
        <v>1659</v>
      </c>
      <c r="D139">
        <v>1609</v>
      </c>
      <c r="F139">
        <f t="shared" si="8"/>
        <v>27.496387417095853</v>
      </c>
      <c r="G139">
        <f t="shared" si="9"/>
        <v>60.394975730853311</v>
      </c>
      <c r="H139">
        <f t="shared" si="10"/>
        <v>6.1469487569009598</v>
      </c>
      <c r="I139">
        <f t="shared" si="11"/>
        <v>5.9616880951498761</v>
      </c>
    </row>
    <row r="140" spans="1:9" x14ac:dyDescent="0.25">
      <c r="A140">
        <v>6664</v>
      </c>
      <c r="B140">
        <v>16599</v>
      </c>
      <c r="C140">
        <v>1865</v>
      </c>
      <c r="D140">
        <v>1861</v>
      </c>
      <c r="F140">
        <f t="shared" si="8"/>
        <v>24.691540998184447</v>
      </c>
      <c r="G140">
        <f t="shared" si="9"/>
        <v>61.50283448812479</v>
      </c>
      <c r="H140">
        <f t="shared" si="10"/>
        <v>6.9102226833154248</v>
      </c>
      <c r="I140">
        <f t="shared" si="11"/>
        <v>6.8954018303753379</v>
      </c>
    </row>
    <row r="141" spans="1:9" x14ac:dyDescent="0.25">
      <c r="A141">
        <v>7282</v>
      </c>
      <c r="B141">
        <v>16464</v>
      </c>
      <c r="C141">
        <v>1661</v>
      </c>
      <c r="D141">
        <v>1582</v>
      </c>
      <c r="F141">
        <f t="shared" si="8"/>
        <v>26.98136277742784</v>
      </c>
      <c r="G141">
        <f t="shared" si="9"/>
        <v>61.002630701396868</v>
      </c>
      <c r="H141">
        <f t="shared" si="10"/>
        <v>6.1543591833710032</v>
      </c>
      <c r="I141">
        <f t="shared" si="11"/>
        <v>5.8616473378042908</v>
      </c>
    </row>
    <row r="142" spans="1:9" x14ac:dyDescent="0.25">
      <c r="A142">
        <v>7139</v>
      </c>
      <c r="B142">
        <v>17273</v>
      </c>
      <c r="C142">
        <v>1212</v>
      </c>
      <c r="D142">
        <v>1365</v>
      </c>
      <c r="F142">
        <f t="shared" si="8"/>
        <v>26.45151728481974</v>
      </c>
      <c r="G142">
        <f t="shared" si="9"/>
        <v>64.000148208529396</v>
      </c>
      <c r="H142">
        <f t="shared" si="10"/>
        <v>4.4907184408462708</v>
      </c>
      <c r="I142">
        <f t="shared" si="11"/>
        <v>5.057616065804587</v>
      </c>
    </row>
    <row r="143" spans="1:9" x14ac:dyDescent="0.25">
      <c r="A143">
        <v>7817</v>
      </c>
      <c r="B143">
        <v>16151</v>
      </c>
      <c r="C143">
        <v>1396</v>
      </c>
      <c r="D143">
        <v>1625</v>
      </c>
      <c r="F143">
        <f t="shared" si="8"/>
        <v>28.963651858164436</v>
      </c>
      <c r="G143">
        <f t="shared" si="9"/>
        <v>59.842898958835079</v>
      </c>
      <c r="H143">
        <f t="shared" si="10"/>
        <v>5.1724776760902591</v>
      </c>
      <c r="I143">
        <f t="shared" si="11"/>
        <v>6.0209715069102225</v>
      </c>
    </row>
    <row r="144" spans="1:9" x14ac:dyDescent="0.25">
      <c r="A144">
        <v>7643</v>
      </c>
      <c r="B144">
        <v>16729</v>
      </c>
      <c r="C144">
        <v>1220</v>
      </c>
      <c r="D144">
        <v>1397</v>
      </c>
      <c r="F144">
        <f t="shared" si="8"/>
        <v>28.318944755270667</v>
      </c>
      <c r="G144">
        <f t="shared" si="9"/>
        <v>61.984512208677607</v>
      </c>
      <c r="H144">
        <f t="shared" si="10"/>
        <v>4.5203601467264445</v>
      </c>
      <c r="I144">
        <f t="shared" si="11"/>
        <v>5.1761828893252808</v>
      </c>
    </row>
    <row r="145" spans="1:9" x14ac:dyDescent="0.25">
      <c r="A145">
        <v>6655</v>
      </c>
      <c r="B145">
        <v>18228</v>
      </c>
      <c r="C145">
        <v>902</v>
      </c>
      <c r="D145">
        <v>1204</v>
      </c>
      <c r="F145">
        <f t="shared" si="8"/>
        <v>24.658194079069251</v>
      </c>
      <c r="G145">
        <f t="shared" si="9"/>
        <v>67.538626847975095</v>
      </c>
      <c r="H145">
        <f t="shared" si="10"/>
        <v>3.3421023379895511</v>
      </c>
      <c r="I145">
        <f t="shared" si="11"/>
        <v>4.4610767349660971</v>
      </c>
    </row>
    <row r="146" spans="1:9" x14ac:dyDescent="0.25">
      <c r="A146">
        <v>7124</v>
      </c>
      <c r="B146">
        <v>17259</v>
      </c>
      <c r="C146">
        <v>1181</v>
      </c>
      <c r="D146">
        <v>1425</v>
      </c>
      <c r="F146">
        <f t="shared" si="8"/>
        <v>26.395939086294415</v>
      </c>
      <c r="G146">
        <f t="shared" si="9"/>
        <v>63.948275223239101</v>
      </c>
      <c r="H146">
        <f t="shared" si="10"/>
        <v>4.3758568305605987</v>
      </c>
      <c r="I146">
        <f t="shared" si="11"/>
        <v>5.2799288599058878</v>
      </c>
    </row>
    <row r="147" spans="1:9" x14ac:dyDescent="0.25">
      <c r="A147">
        <v>7499</v>
      </c>
      <c r="B147">
        <v>15422</v>
      </c>
      <c r="C147">
        <v>2283</v>
      </c>
      <c r="D147">
        <v>1785</v>
      </c>
      <c r="F147">
        <f t="shared" si="8"/>
        <v>27.785394049427545</v>
      </c>
      <c r="G147">
        <f t="shared" si="9"/>
        <v>57.14179851050428</v>
      </c>
      <c r="H147">
        <f t="shared" si="10"/>
        <v>8.459001815554485</v>
      </c>
      <c r="I147">
        <f t="shared" si="11"/>
        <v>6.6138056245136907</v>
      </c>
    </row>
    <row r="148" spans="1:9" x14ac:dyDescent="0.25">
      <c r="A148">
        <v>7846</v>
      </c>
      <c r="B148">
        <v>16360</v>
      </c>
      <c r="C148">
        <v>1292</v>
      </c>
      <c r="D148">
        <v>1491</v>
      </c>
      <c r="F148">
        <f t="shared" si="8"/>
        <v>29.071103041980066</v>
      </c>
      <c r="G148">
        <f t="shared" si="9"/>
        <v>60.61728852495461</v>
      </c>
      <c r="H148">
        <f t="shared" si="10"/>
        <v>4.7871354996480049</v>
      </c>
      <c r="I148">
        <f t="shared" si="11"/>
        <v>5.5244729334173179</v>
      </c>
    </row>
    <row r="149" spans="1:9" x14ac:dyDescent="0.25">
      <c r="A149">
        <v>5430</v>
      </c>
      <c r="B149">
        <v>19750</v>
      </c>
      <c r="C149">
        <v>672</v>
      </c>
      <c r="D149">
        <v>1137</v>
      </c>
      <c r="F149">
        <f t="shared" si="8"/>
        <v>20.119307866167699</v>
      </c>
      <c r="G149">
        <f t="shared" si="9"/>
        <v>73.177961391678096</v>
      </c>
      <c r="H149">
        <f t="shared" si="10"/>
        <v>2.489903293934566</v>
      </c>
      <c r="I149">
        <f t="shared" si="11"/>
        <v>4.2128274482196453</v>
      </c>
    </row>
    <row r="150" spans="1:9" x14ac:dyDescent="0.25">
      <c r="A150">
        <v>7503</v>
      </c>
      <c r="B150">
        <v>15745</v>
      </c>
      <c r="C150">
        <v>1977</v>
      </c>
      <c r="D150">
        <v>1764</v>
      </c>
      <c r="F150">
        <f t="shared" si="8"/>
        <v>27.800214902367632</v>
      </c>
      <c r="G150">
        <f t="shared" si="9"/>
        <v>58.338582385416281</v>
      </c>
      <c r="H150">
        <f t="shared" si="10"/>
        <v>7.3252065656378527</v>
      </c>
      <c r="I150">
        <f t="shared" si="11"/>
        <v>6.5359961465782357</v>
      </c>
    </row>
    <row r="151" spans="1:9" x14ac:dyDescent="0.25">
      <c r="A151">
        <v>6918</v>
      </c>
      <c r="B151">
        <v>15847</v>
      </c>
      <c r="C151">
        <v>2373</v>
      </c>
      <c r="D151">
        <v>1851</v>
      </c>
      <c r="F151">
        <f t="shared" si="8"/>
        <v>25.632665159879952</v>
      </c>
      <c r="G151">
        <f t="shared" si="9"/>
        <v>58.716514135388493</v>
      </c>
      <c r="H151">
        <f t="shared" si="10"/>
        <v>8.7924710067064353</v>
      </c>
      <c r="I151">
        <f t="shared" si="11"/>
        <v>6.8583496980251217</v>
      </c>
    </row>
    <row r="152" spans="1:9" x14ac:dyDescent="0.25">
      <c r="A152">
        <v>6780</v>
      </c>
      <c r="B152">
        <v>17864</v>
      </c>
      <c r="C152">
        <v>985</v>
      </c>
      <c r="D152">
        <v>1360</v>
      </c>
      <c r="F152">
        <f t="shared" si="8"/>
        <v>25.121345733446962</v>
      </c>
      <c r="G152">
        <f t="shared" si="9"/>
        <v>66.189929230427211</v>
      </c>
      <c r="H152">
        <f t="shared" si="10"/>
        <v>3.6496350364963503</v>
      </c>
      <c r="I152">
        <f t="shared" si="11"/>
        <v>5.0390899996294785</v>
      </c>
    </row>
    <row r="153" spans="1:9" x14ac:dyDescent="0.25">
      <c r="A153">
        <v>8888</v>
      </c>
      <c r="B153">
        <v>12608</v>
      </c>
      <c r="C153">
        <v>3446</v>
      </c>
      <c r="D153">
        <v>2047</v>
      </c>
      <c r="E153" t="s">
        <v>10</v>
      </c>
      <c r="F153">
        <f t="shared" si="8"/>
        <v>32.931935232872654</v>
      </c>
      <c r="G153">
        <f t="shared" si="9"/>
        <v>46.715328467153284</v>
      </c>
      <c r="H153">
        <f t="shared" si="10"/>
        <v>12.768164807884693</v>
      </c>
      <c r="I153">
        <f t="shared" si="11"/>
        <v>7.5845714920893696</v>
      </c>
    </row>
    <row r="154" spans="1:9" x14ac:dyDescent="0.25">
      <c r="A154">
        <v>9546</v>
      </c>
      <c r="B154">
        <v>12878</v>
      </c>
      <c r="C154">
        <v>2787</v>
      </c>
      <c r="D154">
        <v>1778</v>
      </c>
      <c r="F154">
        <f t="shared" si="8"/>
        <v>35.369965541516912</v>
      </c>
      <c r="G154">
        <f t="shared" si="9"/>
        <v>47.715736040609137</v>
      </c>
      <c r="H154">
        <f t="shared" si="10"/>
        <v>10.326429286005409</v>
      </c>
      <c r="I154">
        <f t="shared" si="11"/>
        <v>6.5878691318685387</v>
      </c>
    </row>
    <row r="155" spans="1:9" x14ac:dyDescent="0.25">
      <c r="A155">
        <v>9041</v>
      </c>
      <c r="B155">
        <v>12438</v>
      </c>
      <c r="C155">
        <v>3318</v>
      </c>
      <c r="D155">
        <v>2192</v>
      </c>
      <c r="F155">
        <f t="shared" si="8"/>
        <v>33.498832857830969</v>
      </c>
      <c r="G155">
        <f t="shared" si="9"/>
        <v>46.085442217199599</v>
      </c>
      <c r="H155">
        <f t="shared" si="10"/>
        <v>12.29389751380192</v>
      </c>
      <c r="I155">
        <f t="shared" si="11"/>
        <v>8.1218274111675122</v>
      </c>
    </row>
    <row r="156" spans="1:9" x14ac:dyDescent="0.25">
      <c r="A156">
        <v>9550</v>
      </c>
      <c r="B156">
        <v>12978</v>
      </c>
      <c r="C156">
        <v>2801</v>
      </c>
      <c r="D156">
        <v>1660</v>
      </c>
      <c r="F156">
        <f t="shared" si="8"/>
        <v>35.384786394457002</v>
      </c>
      <c r="G156">
        <f t="shared" si="9"/>
        <v>48.086257364111304</v>
      </c>
      <c r="H156">
        <f t="shared" si="10"/>
        <v>10.378302271295713</v>
      </c>
      <c r="I156">
        <f t="shared" si="11"/>
        <v>6.1506539701359815</v>
      </c>
    </row>
    <row r="157" spans="1:9" x14ac:dyDescent="0.25">
      <c r="A157">
        <v>8468</v>
      </c>
      <c r="B157">
        <v>14627</v>
      </c>
      <c r="C157">
        <v>2327</v>
      </c>
      <c r="D157">
        <v>1567</v>
      </c>
      <c r="F157">
        <f t="shared" si="8"/>
        <v>31.375745674163547</v>
      </c>
      <c r="G157">
        <f t="shared" si="9"/>
        <v>54.196153988662047</v>
      </c>
      <c r="H157">
        <f t="shared" si="10"/>
        <v>8.6220311978954385</v>
      </c>
      <c r="I157">
        <f t="shared" si="11"/>
        <v>5.8060691392789652</v>
      </c>
    </row>
    <row r="158" spans="1:9" x14ac:dyDescent="0.25">
      <c r="A158">
        <v>9904</v>
      </c>
      <c r="B158">
        <v>12535</v>
      </c>
      <c r="C158">
        <v>2764</v>
      </c>
      <c r="D158">
        <v>1786</v>
      </c>
      <c r="F158">
        <f t="shared" si="8"/>
        <v>36.696431879654675</v>
      </c>
      <c r="G158">
        <f t="shared" si="9"/>
        <v>46.444847900996706</v>
      </c>
      <c r="H158">
        <f t="shared" si="10"/>
        <v>10.24120938159991</v>
      </c>
      <c r="I158">
        <f t="shared" si="11"/>
        <v>6.6175108377487124</v>
      </c>
    </row>
    <row r="159" spans="1:9" x14ac:dyDescent="0.25">
      <c r="A159">
        <v>9325</v>
      </c>
      <c r="B159">
        <v>13562</v>
      </c>
      <c r="C159">
        <v>2545</v>
      </c>
      <c r="D159">
        <v>1557</v>
      </c>
      <c r="F159">
        <f t="shared" si="8"/>
        <v>34.551113416577124</v>
      </c>
      <c r="G159">
        <f t="shared" si="9"/>
        <v>50.250101893363961</v>
      </c>
      <c r="H159">
        <f t="shared" si="10"/>
        <v>9.429767683130164</v>
      </c>
      <c r="I159">
        <f t="shared" si="11"/>
        <v>5.769017006928749</v>
      </c>
    </row>
    <row r="160" spans="1:9" x14ac:dyDescent="0.25">
      <c r="A160">
        <v>7666</v>
      </c>
      <c r="B160">
        <v>16053</v>
      </c>
      <c r="C160">
        <v>1999</v>
      </c>
      <c r="D160">
        <v>1271</v>
      </c>
      <c r="F160">
        <f t="shared" si="8"/>
        <v>28.404164659676166</v>
      </c>
      <c r="G160">
        <f t="shared" si="9"/>
        <v>59.479788061802957</v>
      </c>
      <c r="H160">
        <f t="shared" si="10"/>
        <v>7.4067212568083294</v>
      </c>
      <c r="I160">
        <f t="shared" si="11"/>
        <v>4.7093260217125499</v>
      </c>
    </row>
    <row r="161" spans="1:9" x14ac:dyDescent="0.25">
      <c r="A161">
        <v>7865</v>
      </c>
      <c r="B161">
        <v>15043</v>
      </c>
      <c r="C161">
        <v>2328</v>
      </c>
      <c r="D161">
        <v>1753</v>
      </c>
      <c r="F161">
        <f t="shared" si="8"/>
        <v>29.141502093445478</v>
      </c>
      <c r="G161">
        <f t="shared" si="9"/>
        <v>55.737522694431064</v>
      </c>
      <c r="H161">
        <f t="shared" si="10"/>
        <v>8.6257364111304611</v>
      </c>
      <c r="I161">
        <f t="shared" si="11"/>
        <v>6.4952388009929969</v>
      </c>
    </row>
    <row r="162" spans="1:9" x14ac:dyDescent="0.25">
      <c r="A162">
        <v>7499</v>
      </c>
      <c r="B162">
        <v>15422</v>
      </c>
      <c r="C162">
        <v>2283</v>
      </c>
      <c r="D162">
        <v>1785</v>
      </c>
      <c r="F162">
        <f t="shared" si="8"/>
        <v>27.785394049427545</v>
      </c>
      <c r="G162">
        <f t="shared" si="9"/>
        <v>57.14179851050428</v>
      </c>
      <c r="H162">
        <f t="shared" si="10"/>
        <v>8.459001815554485</v>
      </c>
      <c r="I162">
        <f t="shared" si="11"/>
        <v>6.6138056245136907</v>
      </c>
    </row>
    <row r="163" spans="1:9" x14ac:dyDescent="0.25">
      <c r="A163">
        <v>9469</v>
      </c>
      <c r="B163">
        <v>13013</v>
      </c>
      <c r="C163">
        <v>2670</v>
      </c>
      <c r="D163">
        <v>1837</v>
      </c>
      <c r="F163">
        <f t="shared" si="8"/>
        <v>35.084664122420243</v>
      </c>
      <c r="G163">
        <f t="shared" si="9"/>
        <v>48.21593982733706</v>
      </c>
      <c r="H163">
        <f t="shared" si="10"/>
        <v>9.8929193375078732</v>
      </c>
      <c r="I163">
        <f t="shared" si="11"/>
        <v>6.8064767127348178</v>
      </c>
    </row>
    <row r="164" spans="1:9" x14ac:dyDescent="0.25">
      <c r="A164">
        <v>6106</v>
      </c>
      <c r="B164">
        <v>18112</v>
      </c>
      <c r="C164">
        <v>1519</v>
      </c>
      <c r="D164">
        <v>1252</v>
      </c>
      <c r="F164">
        <f t="shared" si="8"/>
        <v>22.624032013042349</v>
      </c>
      <c r="G164">
        <f t="shared" si="9"/>
        <v>67.108822112712588</v>
      </c>
      <c r="H164">
        <f t="shared" si="10"/>
        <v>5.6282189039979249</v>
      </c>
      <c r="I164">
        <f t="shared" si="11"/>
        <v>4.6389269702471374</v>
      </c>
    </row>
    <row r="165" spans="1:9" x14ac:dyDescent="0.25">
      <c r="A165">
        <v>10158</v>
      </c>
      <c r="B165">
        <v>11210</v>
      </c>
      <c r="C165">
        <v>3530</v>
      </c>
      <c r="D165">
        <v>2091</v>
      </c>
      <c r="F165">
        <f t="shared" si="8"/>
        <v>37.63755604135018</v>
      </c>
      <c r="G165">
        <f t="shared" si="9"/>
        <v>41.535440364592979</v>
      </c>
      <c r="H165">
        <f t="shared" si="10"/>
        <v>13.079402719626515</v>
      </c>
      <c r="I165">
        <f t="shared" si="11"/>
        <v>7.7476008744303231</v>
      </c>
    </row>
    <row r="166" spans="1:9" x14ac:dyDescent="0.25">
      <c r="A166">
        <v>9539</v>
      </c>
      <c r="B166">
        <v>11429</v>
      </c>
      <c r="C166">
        <v>3804</v>
      </c>
      <c r="D166">
        <v>2217</v>
      </c>
      <c r="F166">
        <f t="shared" si="8"/>
        <v>35.344029048871761</v>
      </c>
      <c r="G166">
        <f t="shared" si="9"/>
        <v>42.346882063062729</v>
      </c>
      <c r="H166">
        <f t="shared" si="10"/>
        <v>14.094631146022454</v>
      </c>
      <c r="I166">
        <f t="shared" si="11"/>
        <v>8.214457742043054</v>
      </c>
    </row>
    <row r="167" spans="1:9" x14ac:dyDescent="0.25">
      <c r="A167">
        <v>7899</v>
      </c>
      <c r="B167">
        <v>15706</v>
      </c>
      <c r="C167">
        <v>1921</v>
      </c>
      <c r="D167">
        <v>1463</v>
      </c>
      <c r="F167">
        <f t="shared" si="8"/>
        <v>29.267479343436214</v>
      </c>
      <c r="G167">
        <f t="shared" si="9"/>
        <v>58.194079069250435</v>
      </c>
      <c r="H167">
        <f t="shared" si="10"/>
        <v>7.1177146244766387</v>
      </c>
      <c r="I167">
        <f t="shared" si="11"/>
        <v>5.420726962836711</v>
      </c>
    </row>
    <row r="168" spans="1:9" x14ac:dyDescent="0.25">
      <c r="A168">
        <v>8496</v>
      </c>
      <c r="B168">
        <v>14374</v>
      </c>
      <c r="C168">
        <v>2347</v>
      </c>
      <c r="D168">
        <v>1772</v>
      </c>
      <c r="E168" t="s">
        <v>11</v>
      </c>
      <c r="F168">
        <f t="shared" si="8"/>
        <v>31.479491644744154</v>
      </c>
      <c r="G168">
        <f t="shared" si="9"/>
        <v>53.258735040201564</v>
      </c>
      <c r="H168">
        <f t="shared" si="10"/>
        <v>8.6961354625958727</v>
      </c>
      <c r="I168">
        <f t="shared" si="11"/>
        <v>6.5656378524584094</v>
      </c>
    </row>
    <row r="169" spans="1:9" x14ac:dyDescent="0.25">
      <c r="A169">
        <v>9208</v>
      </c>
      <c r="B169">
        <v>14496</v>
      </c>
      <c r="C169">
        <v>1748</v>
      </c>
      <c r="D169">
        <v>1537</v>
      </c>
      <c r="F169">
        <f t="shared" si="8"/>
        <v>34.117603468079587</v>
      </c>
      <c r="G169">
        <f t="shared" si="9"/>
        <v>53.710771054874208</v>
      </c>
      <c r="H169">
        <f t="shared" si="10"/>
        <v>6.4767127348178883</v>
      </c>
      <c r="I169">
        <f t="shared" si="11"/>
        <v>5.6949127422283157</v>
      </c>
    </row>
    <row r="170" spans="1:9" x14ac:dyDescent="0.25">
      <c r="A170">
        <v>8565</v>
      </c>
      <c r="B170">
        <v>14457</v>
      </c>
      <c r="C170">
        <v>2116</v>
      </c>
      <c r="D170">
        <v>1851</v>
      </c>
      <c r="F170">
        <f t="shared" si="8"/>
        <v>31.73515135796065</v>
      </c>
      <c r="G170">
        <f t="shared" si="9"/>
        <v>53.566267738708362</v>
      </c>
      <c r="H170">
        <f t="shared" si="10"/>
        <v>7.8402312053058649</v>
      </c>
      <c r="I170">
        <f t="shared" si="11"/>
        <v>6.8583496980251217</v>
      </c>
    </row>
    <row r="171" spans="1:9" x14ac:dyDescent="0.25">
      <c r="A171">
        <v>9226</v>
      </c>
      <c r="B171">
        <v>14468</v>
      </c>
      <c r="C171">
        <v>1769</v>
      </c>
      <c r="D171">
        <v>1526</v>
      </c>
      <c r="F171">
        <f t="shared" si="8"/>
        <v>34.184297306309979</v>
      </c>
      <c r="G171">
        <f t="shared" si="9"/>
        <v>53.607025084293603</v>
      </c>
      <c r="H171">
        <f t="shared" si="10"/>
        <v>6.5545222127533442</v>
      </c>
      <c r="I171">
        <f t="shared" si="11"/>
        <v>5.6541553966430769</v>
      </c>
    </row>
    <row r="172" spans="1:9" x14ac:dyDescent="0.25">
      <c r="A172">
        <v>8608</v>
      </c>
      <c r="B172">
        <v>15677</v>
      </c>
      <c r="C172">
        <v>1320</v>
      </c>
      <c r="D172">
        <v>1384</v>
      </c>
      <c r="F172">
        <f t="shared" si="8"/>
        <v>31.894475527066582</v>
      </c>
      <c r="G172">
        <f t="shared" si="9"/>
        <v>58.086627885434808</v>
      </c>
      <c r="H172">
        <f t="shared" si="10"/>
        <v>4.8908814702286119</v>
      </c>
      <c r="I172">
        <f t="shared" si="11"/>
        <v>5.1280151172699986</v>
      </c>
    </row>
    <row r="173" spans="1:9" x14ac:dyDescent="0.25">
      <c r="A173">
        <v>9869</v>
      </c>
      <c r="B173">
        <v>14007</v>
      </c>
      <c r="C173">
        <v>1529</v>
      </c>
      <c r="D173">
        <v>1584</v>
      </c>
      <c r="F173">
        <f t="shared" si="8"/>
        <v>36.566749416428912</v>
      </c>
      <c r="G173">
        <f t="shared" si="9"/>
        <v>51.898921782948605</v>
      </c>
      <c r="H173">
        <f t="shared" si="10"/>
        <v>5.665271036348142</v>
      </c>
      <c r="I173">
        <f t="shared" si="11"/>
        <v>5.8690577642743342</v>
      </c>
    </row>
    <row r="174" spans="1:9" x14ac:dyDescent="0.25">
      <c r="A174">
        <v>9402</v>
      </c>
      <c r="B174">
        <v>14878</v>
      </c>
      <c r="C174">
        <v>1395</v>
      </c>
      <c r="D174">
        <v>1314</v>
      </c>
      <c r="F174">
        <f t="shared" si="8"/>
        <v>34.836414835673793</v>
      </c>
      <c r="G174">
        <f t="shared" si="9"/>
        <v>55.126162510652485</v>
      </c>
      <c r="H174">
        <f t="shared" si="10"/>
        <v>5.1687724628552374</v>
      </c>
      <c r="I174">
        <f t="shared" si="11"/>
        <v>4.8686501908184816</v>
      </c>
    </row>
    <row r="175" spans="1:9" x14ac:dyDescent="0.25">
      <c r="A175">
        <v>7981</v>
      </c>
      <c r="B175">
        <v>16893</v>
      </c>
      <c r="C175">
        <v>961</v>
      </c>
      <c r="D175">
        <v>1154</v>
      </c>
      <c r="F175">
        <f t="shared" si="8"/>
        <v>29.571306828707993</v>
      </c>
      <c r="G175">
        <f t="shared" si="9"/>
        <v>62.592167179221164</v>
      </c>
      <c r="H175">
        <f t="shared" si="10"/>
        <v>3.5607099188558302</v>
      </c>
      <c r="I175">
        <f t="shared" si="11"/>
        <v>4.2758160732150134</v>
      </c>
    </row>
    <row r="176" spans="1:9" x14ac:dyDescent="0.25">
      <c r="A176">
        <v>8389</v>
      </c>
      <c r="B176">
        <v>15972</v>
      </c>
      <c r="C176">
        <v>1186</v>
      </c>
      <c r="D176">
        <v>1442</v>
      </c>
      <c r="F176">
        <f t="shared" si="8"/>
        <v>31.083033828596836</v>
      </c>
      <c r="G176">
        <f t="shared" si="9"/>
        <v>59.179665789766204</v>
      </c>
      <c r="H176">
        <f t="shared" si="10"/>
        <v>4.3943828967357073</v>
      </c>
      <c r="I176">
        <f t="shared" si="11"/>
        <v>5.342917484901256</v>
      </c>
    </row>
    <row r="177" spans="1:9" x14ac:dyDescent="0.25">
      <c r="A177">
        <v>7846</v>
      </c>
      <c r="B177">
        <v>16360</v>
      </c>
      <c r="C177">
        <v>1292</v>
      </c>
      <c r="D177">
        <v>1491</v>
      </c>
      <c r="F177">
        <f t="shared" si="8"/>
        <v>29.071103041980066</v>
      </c>
      <c r="G177">
        <f t="shared" si="9"/>
        <v>60.61728852495461</v>
      </c>
      <c r="H177">
        <f t="shared" si="10"/>
        <v>4.7871354996480049</v>
      </c>
      <c r="I177">
        <f t="shared" si="11"/>
        <v>5.5244729334173179</v>
      </c>
    </row>
    <row r="178" spans="1:9" x14ac:dyDescent="0.25">
      <c r="A178">
        <v>9469</v>
      </c>
      <c r="B178">
        <v>13013</v>
      </c>
      <c r="C178">
        <v>2670</v>
      </c>
      <c r="D178">
        <v>1837</v>
      </c>
      <c r="F178">
        <f t="shared" si="8"/>
        <v>35.084664122420243</v>
      </c>
      <c r="G178">
        <f t="shared" si="9"/>
        <v>48.21593982733706</v>
      </c>
      <c r="H178">
        <f t="shared" si="10"/>
        <v>9.8929193375078732</v>
      </c>
      <c r="I178">
        <f t="shared" si="11"/>
        <v>6.8064767127348178</v>
      </c>
    </row>
    <row r="179" spans="1:9" x14ac:dyDescent="0.25">
      <c r="A179">
        <v>6525</v>
      </c>
      <c r="B179">
        <v>18672</v>
      </c>
      <c r="C179">
        <v>723</v>
      </c>
      <c r="D179">
        <v>1069</v>
      </c>
      <c r="F179">
        <f t="shared" si="8"/>
        <v>24.176516358516434</v>
      </c>
      <c r="G179">
        <f t="shared" si="9"/>
        <v>69.183741524324731</v>
      </c>
      <c r="H179">
        <f t="shared" si="10"/>
        <v>2.6788691689206714</v>
      </c>
      <c r="I179">
        <f t="shared" si="11"/>
        <v>3.9608729482381713</v>
      </c>
    </row>
    <row r="180" spans="1:9" x14ac:dyDescent="0.25">
      <c r="A180">
        <v>9506</v>
      </c>
      <c r="B180">
        <v>13485</v>
      </c>
      <c r="C180">
        <v>2215</v>
      </c>
      <c r="D180">
        <v>1783</v>
      </c>
      <c r="F180">
        <f t="shared" si="8"/>
        <v>35.221757012116051</v>
      </c>
      <c r="G180">
        <f t="shared" si="9"/>
        <v>49.964800474267292</v>
      </c>
      <c r="H180">
        <f t="shared" si="10"/>
        <v>8.2070473155730106</v>
      </c>
      <c r="I180">
        <f t="shared" si="11"/>
        <v>6.6063951980436473</v>
      </c>
    </row>
    <row r="181" spans="1:9" x14ac:dyDescent="0.25">
      <c r="A181">
        <v>8826</v>
      </c>
      <c r="B181">
        <v>13466</v>
      </c>
      <c r="C181">
        <v>2749</v>
      </c>
      <c r="D181">
        <v>1948</v>
      </c>
      <c r="F181">
        <f t="shared" si="8"/>
        <v>32.70221201230131</v>
      </c>
      <c r="G181">
        <f t="shared" si="9"/>
        <v>49.894401422801884</v>
      </c>
      <c r="H181">
        <f t="shared" si="10"/>
        <v>10.185631183074586</v>
      </c>
      <c r="I181">
        <f t="shared" si="11"/>
        <v>7.217755381822224</v>
      </c>
    </row>
    <row r="182" spans="1:9" x14ac:dyDescent="0.25">
      <c r="A182">
        <v>7971</v>
      </c>
      <c r="B182">
        <v>16860</v>
      </c>
      <c r="C182">
        <v>892</v>
      </c>
      <c r="D182">
        <v>1266</v>
      </c>
      <c r="F182">
        <f t="shared" si="8"/>
        <v>29.534254696357774</v>
      </c>
      <c r="G182">
        <f t="shared" si="9"/>
        <v>62.469895142465447</v>
      </c>
      <c r="H182">
        <f t="shared" si="10"/>
        <v>3.3050502056393345</v>
      </c>
      <c r="I182">
        <f t="shared" si="11"/>
        <v>4.6907999555374413</v>
      </c>
    </row>
    <row r="183" spans="1:9" x14ac:dyDescent="0.25">
      <c r="A183">
        <v>5679</v>
      </c>
      <c r="B183">
        <v>18731</v>
      </c>
      <c r="C183">
        <v>1310</v>
      </c>
      <c r="D183">
        <v>1269</v>
      </c>
      <c r="E183" t="s">
        <v>12</v>
      </c>
      <c r="F183">
        <f t="shared" si="8"/>
        <v>21.041905961688094</v>
      </c>
      <c r="G183">
        <f t="shared" si="9"/>
        <v>69.402349105191007</v>
      </c>
      <c r="H183">
        <f t="shared" si="10"/>
        <v>4.8538293378783948</v>
      </c>
      <c r="I183">
        <f t="shared" si="11"/>
        <v>4.7019155952425065</v>
      </c>
    </row>
    <row r="184" spans="1:9" x14ac:dyDescent="0.25">
      <c r="A184">
        <v>6272</v>
      </c>
      <c r="B184">
        <v>18644</v>
      </c>
      <c r="C184">
        <v>967</v>
      </c>
      <c r="D184">
        <v>1106</v>
      </c>
      <c r="F184">
        <f t="shared" si="8"/>
        <v>23.239097410055948</v>
      </c>
      <c r="G184">
        <f t="shared" si="9"/>
        <v>69.079995553744112</v>
      </c>
      <c r="H184">
        <f t="shared" si="10"/>
        <v>3.58294119826596</v>
      </c>
      <c r="I184">
        <f t="shared" si="11"/>
        <v>4.0979658379339732</v>
      </c>
    </row>
    <row r="185" spans="1:9" x14ac:dyDescent="0.25">
      <c r="A185">
        <v>5996</v>
      </c>
      <c r="B185">
        <v>18560</v>
      </c>
      <c r="C185">
        <v>1246</v>
      </c>
      <c r="D185">
        <v>1187</v>
      </c>
      <c r="F185">
        <f t="shared" si="8"/>
        <v>22.216458557189966</v>
      </c>
      <c r="G185">
        <f t="shared" si="9"/>
        <v>68.768757642002299</v>
      </c>
      <c r="H185">
        <f t="shared" si="10"/>
        <v>4.616695690837008</v>
      </c>
      <c r="I185">
        <f t="shared" si="11"/>
        <v>4.398088109970729</v>
      </c>
    </row>
    <row r="186" spans="1:9" x14ac:dyDescent="0.25">
      <c r="A186">
        <v>6402</v>
      </c>
      <c r="B186">
        <v>18504</v>
      </c>
      <c r="C186">
        <v>933</v>
      </c>
      <c r="D186">
        <v>1150</v>
      </c>
      <c r="F186">
        <f t="shared" si="8"/>
        <v>23.720775130608768</v>
      </c>
      <c r="G186">
        <f t="shared" si="9"/>
        <v>68.561265700841076</v>
      </c>
      <c r="H186">
        <f t="shared" si="10"/>
        <v>3.4569639482752232</v>
      </c>
      <c r="I186">
        <f t="shared" si="11"/>
        <v>4.2609952202749266</v>
      </c>
    </row>
    <row r="187" spans="1:9" x14ac:dyDescent="0.25">
      <c r="A187">
        <v>5893</v>
      </c>
      <c r="B187">
        <v>19347</v>
      </c>
      <c r="C187">
        <v>685</v>
      </c>
      <c r="D187">
        <v>1064</v>
      </c>
      <c r="F187">
        <f t="shared" si="8"/>
        <v>21.834821593982735</v>
      </c>
      <c r="G187">
        <f t="shared" si="9"/>
        <v>71.684760457964359</v>
      </c>
      <c r="H187">
        <f t="shared" si="10"/>
        <v>2.5380710659898478</v>
      </c>
      <c r="I187">
        <f t="shared" si="11"/>
        <v>3.9423468820630627</v>
      </c>
    </row>
    <row r="188" spans="1:9" x14ac:dyDescent="0.25">
      <c r="A188">
        <v>7131</v>
      </c>
      <c r="B188">
        <v>18050</v>
      </c>
      <c r="C188">
        <v>825</v>
      </c>
      <c r="D188">
        <v>983</v>
      </c>
      <c r="F188">
        <f t="shared" si="8"/>
        <v>26.421875578939567</v>
      </c>
      <c r="G188">
        <f t="shared" si="9"/>
        <v>66.879098892141243</v>
      </c>
      <c r="H188">
        <f t="shared" si="10"/>
        <v>3.0568009188928822</v>
      </c>
      <c r="I188">
        <f t="shared" si="11"/>
        <v>3.6422246100263069</v>
      </c>
    </row>
    <row r="189" spans="1:9" x14ac:dyDescent="0.25">
      <c r="A189">
        <v>6347</v>
      </c>
      <c r="B189">
        <v>18938</v>
      </c>
      <c r="C189">
        <v>727</v>
      </c>
      <c r="D189">
        <v>977</v>
      </c>
      <c r="F189">
        <f t="shared" si="8"/>
        <v>23.516988402682575</v>
      </c>
      <c r="G189">
        <f t="shared" si="9"/>
        <v>70.169328244840486</v>
      </c>
      <c r="H189">
        <f t="shared" si="10"/>
        <v>2.6936900218607582</v>
      </c>
      <c r="I189">
        <f t="shared" si="11"/>
        <v>3.6199933306161771</v>
      </c>
    </row>
    <row r="190" spans="1:9" x14ac:dyDescent="0.25">
      <c r="A190">
        <v>5836</v>
      </c>
      <c r="B190">
        <v>19816</v>
      </c>
      <c r="C190">
        <v>447</v>
      </c>
      <c r="D190">
        <v>890</v>
      </c>
      <c r="F190">
        <f t="shared" si="8"/>
        <v>21.623624439586496</v>
      </c>
      <c r="G190">
        <f t="shared" si="9"/>
        <v>73.422505465189516</v>
      </c>
      <c r="H190">
        <f t="shared" si="10"/>
        <v>1.656230316054689</v>
      </c>
      <c r="I190">
        <f t="shared" si="11"/>
        <v>3.2976397791692911</v>
      </c>
    </row>
    <row r="191" spans="1:9" x14ac:dyDescent="0.25">
      <c r="A191">
        <v>5776</v>
      </c>
      <c r="B191">
        <v>19610</v>
      </c>
      <c r="C191">
        <v>570</v>
      </c>
      <c r="D191">
        <v>1033</v>
      </c>
      <c r="F191">
        <f t="shared" si="8"/>
        <v>21.401311645485197</v>
      </c>
      <c r="G191">
        <f t="shared" si="9"/>
        <v>72.65923153877506</v>
      </c>
      <c r="H191">
        <f t="shared" si="10"/>
        <v>2.1119715439623552</v>
      </c>
      <c r="I191">
        <f t="shared" si="11"/>
        <v>3.8274852717773906</v>
      </c>
    </row>
    <row r="192" spans="1:9" x14ac:dyDescent="0.25">
      <c r="A192">
        <v>5430</v>
      </c>
      <c r="B192">
        <v>19750</v>
      </c>
      <c r="C192">
        <v>672</v>
      </c>
      <c r="D192">
        <v>1137</v>
      </c>
      <c r="F192">
        <f t="shared" si="8"/>
        <v>20.119307866167699</v>
      </c>
      <c r="G192">
        <f t="shared" si="9"/>
        <v>73.177961391678096</v>
      </c>
      <c r="H192">
        <f t="shared" si="10"/>
        <v>2.489903293934566</v>
      </c>
      <c r="I192">
        <f t="shared" si="11"/>
        <v>4.2128274482196453</v>
      </c>
    </row>
    <row r="193" spans="1:9" x14ac:dyDescent="0.25">
      <c r="A193">
        <v>6106</v>
      </c>
      <c r="B193">
        <v>18112</v>
      </c>
      <c r="C193">
        <v>1519</v>
      </c>
      <c r="D193">
        <v>1252</v>
      </c>
      <c r="F193">
        <f t="shared" si="8"/>
        <v>22.624032013042349</v>
      </c>
      <c r="G193">
        <f t="shared" si="9"/>
        <v>67.108822112712588</v>
      </c>
      <c r="H193">
        <f t="shared" si="10"/>
        <v>5.6282189039979249</v>
      </c>
      <c r="I193">
        <f t="shared" si="11"/>
        <v>4.6389269702471374</v>
      </c>
    </row>
    <row r="194" spans="1:9" x14ac:dyDescent="0.25">
      <c r="A194">
        <v>6525</v>
      </c>
      <c r="B194">
        <v>18672</v>
      </c>
      <c r="C194">
        <v>723</v>
      </c>
      <c r="D194">
        <v>1069</v>
      </c>
      <c r="F194">
        <f t="shared" si="8"/>
        <v>24.176516358516434</v>
      </c>
      <c r="G194">
        <f t="shared" si="9"/>
        <v>69.183741524324731</v>
      </c>
      <c r="H194">
        <f t="shared" si="10"/>
        <v>2.6788691689206714</v>
      </c>
      <c r="I194">
        <f t="shared" si="11"/>
        <v>3.9608729482381713</v>
      </c>
    </row>
    <row r="195" spans="1:9" x14ac:dyDescent="0.25">
      <c r="A195">
        <v>6358</v>
      </c>
      <c r="B195">
        <v>18064</v>
      </c>
      <c r="C195">
        <v>1307</v>
      </c>
      <c r="D195">
        <v>1260</v>
      </c>
      <c r="F195">
        <f t="shared" si="8"/>
        <v>23.557745748267813</v>
      </c>
      <c r="G195">
        <f t="shared" si="9"/>
        <v>66.930971877431546</v>
      </c>
      <c r="H195">
        <f t="shared" si="10"/>
        <v>4.8427136981733296</v>
      </c>
      <c r="I195">
        <f t="shared" si="11"/>
        <v>4.6685686761273111</v>
      </c>
    </row>
    <row r="196" spans="1:9" x14ac:dyDescent="0.25">
      <c r="A196">
        <v>6043</v>
      </c>
      <c r="B196">
        <v>17871</v>
      </c>
      <c r="C196">
        <v>1713</v>
      </c>
      <c r="D196">
        <v>1362</v>
      </c>
      <c r="F196">
        <f t="shared" ref="F196:F242" si="12">100*A196/26989</f>
        <v>22.390603579235986</v>
      </c>
      <c r="G196">
        <f t="shared" ref="G196:G242" si="13">100*B196/26989</f>
        <v>66.215865723072369</v>
      </c>
      <c r="H196">
        <f t="shared" ref="H196:H242" si="14">100*C196/26989</f>
        <v>6.3470302715921303</v>
      </c>
      <c r="I196">
        <f t="shared" ref="I196:I242" si="15">100*D196/26989</f>
        <v>5.0465004260995219</v>
      </c>
    </row>
    <row r="197" spans="1:9" x14ac:dyDescent="0.25">
      <c r="A197">
        <v>5829</v>
      </c>
      <c r="B197">
        <v>19887</v>
      </c>
      <c r="C197">
        <v>376</v>
      </c>
      <c r="D197">
        <v>897</v>
      </c>
      <c r="F197">
        <f t="shared" si="12"/>
        <v>21.597687946941345</v>
      </c>
      <c r="G197">
        <f t="shared" si="13"/>
        <v>73.685575604876064</v>
      </c>
      <c r="H197">
        <f t="shared" si="14"/>
        <v>1.39316017636815</v>
      </c>
      <c r="I197">
        <f t="shared" si="15"/>
        <v>3.323576271814443</v>
      </c>
    </row>
    <row r="198" spans="1:9" x14ac:dyDescent="0.25">
      <c r="A198">
        <v>8722</v>
      </c>
      <c r="B198">
        <v>13168</v>
      </c>
      <c r="C198">
        <v>3081</v>
      </c>
      <c r="D198">
        <v>2018</v>
      </c>
      <c r="E198" t="s">
        <v>13</v>
      </c>
      <c r="F198">
        <f t="shared" si="12"/>
        <v>32.316869835859052</v>
      </c>
      <c r="G198">
        <f t="shared" si="13"/>
        <v>48.79024787876542</v>
      </c>
      <c r="H198">
        <f t="shared" si="14"/>
        <v>11.415761977101782</v>
      </c>
      <c r="I198">
        <f t="shared" si="15"/>
        <v>7.477120308273741</v>
      </c>
    </row>
    <row r="199" spans="1:9" x14ac:dyDescent="0.25">
      <c r="A199">
        <v>9458</v>
      </c>
      <c r="B199">
        <v>13424</v>
      </c>
      <c r="C199">
        <v>2390</v>
      </c>
      <c r="D199">
        <v>1717</v>
      </c>
      <c r="F199">
        <f t="shared" si="12"/>
        <v>35.043906776835009</v>
      </c>
      <c r="G199">
        <f t="shared" si="13"/>
        <v>49.738782466930971</v>
      </c>
      <c r="H199">
        <f t="shared" si="14"/>
        <v>8.8554596317018053</v>
      </c>
      <c r="I199">
        <f t="shared" si="15"/>
        <v>6.3618511245322171</v>
      </c>
    </row>
    <row r="200" spans="1:9" x14ac:dyDescent="0.25">
      <c r="A200">
        <v>8895</v>
      </c>
      <c r="B200">
        <v>12768</v>
      </c>
      <c r="C200">
        <v>3062</v>
      </c>
      <c r="D200">
        <v>2264</v>
      </c>
      <c r="F200">
        <f t="shared" si="12"/>
        <v>32.957871725517805</v>
      </c>
      <c r="G200">
        <f t="shared" si="13"/>
        <v>47.308162584756751</v>
      </c>
      <c r="H200">
        <f t="shared" si="14"/>
        <v>11.345362925636371</v>
      </c>
      <c r="I200">
        <f t="shared" si="15"/>
        <v>8.3886027640890735</v>
      </c>
    </row>
    <row r="201" spans="1:9" x14ac:dyDescent="0.25">
      <c r="A201">
        <v>9399</v>
      </c>
      <c r="B201">
        <v>13305</v>
      </c>
      <c r="C201">
        <v>2516</v>
      </c>
      <c r="D201">
        <v>1769</v>
      </c>
      <c r="F201">
        <f t="shared" si="12"/>
        <v>34.825299195968725</v>
      </c>
      <c r="G201">
        <f t="shared" si="13"/>
        <v>49.297862091963395</v>
      </c>
      <c r="H201">
        <f t="shared" si="14"/>
        <v>9.3223164993145353</v>
      </c>
      <c r="I201">
        <f t="shared" si="15"/>
        <v>6.5545222127533442</v>
      </c>
    </row>
    <row r="202" spans="1:9" x14ac:dyDescent="0.25">
      <c r="A202">
        <v>8583</v>
      </c>
      <c r="B202">
        <v>14928</v>
      </c>
      <c r="C202">
        <v>1906</v>
      </c>
      <c r="D202">
        <v>1572</v>
      </c>
      <c r="F202">
        <f t="shared" si="12"/>
        <v>31.801845196191042</v>
      </c>
      <c r="G202">
        <f t="shared" si="13"/>
        <v>55.311423172403572</v>
      </c>
      <c r="H202">
        <f t="shared" si="14"/>
        <v>7.0621364259513131</v>
      </c>
      <c r="I202">
        <f t="shared" si="15"/>
        <v>5.8245952054540737</v>
      </c>
    </row>
    <row r="203" spans="1:9" x14ac:dyDescent="0.25">
      <c r="A203">
        <v>9908</v>
      </c>
      <c r="B203">
        <v>12800</v>
      </c>
      <c r="C203">
        <v>2482</v>
      </c>
      <c r="D203">
        <v>1799</v>
      </c>
      <c r="F203">
        <f t="shared" si="12"/>
        <v>36.711252732594758</v>
      </c>
      <c r="G203">
        <f t="shared" si="13"/>
        <v>47.426729408277446</v>
      </c>
      <c r="H203">
        <f t="shared" si="14"/>
        <v>9.196339249323799</v>
      </c>
      <c r="I203">
        <f t="shared" si="15"/>
        <v>6.6656786098039946</v>
      </c>
    </row>
    <row r="204" spans="1:9" x14ac:dyDescent="0.25">
      <c r="A204">
        <v>9348</v>
      </c>
      <c r="B204">
        <v>13886</v>
      </c>
      <c r="C204">
        <v>2231</v>
      </c>
      <c r="D204">
        <v>1524</v>
      </c>
      <c r="F204">
        <f t="shared" si="12"/>
        <v>34.636333320982622</v>
      </c>
      <c r="G204">
        <f t="shared" si="13"/>
        <v>51.450590981510985</v>
      </c>
      <c r="H204">
        <f t="shared" si="14"/>
        <v>8.2663307273333579</v>
      </c>
      <c r="I204">
        <f t="shared" si="15"/>
        <v>5.6467449701730335</v>
      </c>
    </row>
    <row r="205" spans="1:9" x14ac:dyDescent="0.25">
      <c r="A205">
        <v>7692</v>
      </c>
      <c r="B205">
        <v>16379</v>
      </c>
      <c r="C205">
        <v>1645</v>
      </c>
      <c r="D205">
        <v>1273</v>
      </c>
      <c r="F205">
        <f t="shared" si="12"/>
        <v>28.500500203786729</v>
      </c>
      <c r="G205">
        <f t="shared" si="13"/>
        <v>60.687687576420025</v>
      </c>
      <c r="H205">
        <f t="shared" si="14"/>
        <v>6.0950757716106558</v>
      </c>
      <c r="I205">
        <f t="shared" si="15"/>
        <v>4.7167364481825933</v>
      </c>
    </row>
    <row r="206" spans="1:9" x14ac:dyDescent="0.25">
      <c r="A206">
        <v>7959</v>
      </c>
      <c r="B206">
        <v>15424</v>
      </c>
      <c r="C206">
        <v>1886</v>
      </c>
      <c r="D206">
        <v>1720</v>
      </c>
      <c r="F206">
        <f t="shared" si="12"/>
        <v>29.489792137537517</v>
      </c>
      <c r="G206">
        <f t="shared" si="13"/>
        <v>57.149208936974325</v>
      </c>
      <c r="H206">
        <f t="shared" si="14"/>
        <v>6.9880321612508798</v>
      </c>
      <c r="I206">
        <f t="shared" si="15"/>
        <v>6.3729667642372823</v>
      </c>
    </row>
    <row r="207" spans="1:9" x14ac:dyDescent="0.25">
      <c r="A207">
        <v>7503</v>
      </c>
      <c r="B207">
        <v>15745</v>
      </c>
      <c r="C207">
        <v>1977</v>
      </c>
      <c r="D207">
        <v>1764</v>
      </c>
      <c r="F207">
        <f t="shared" si="12"/>
        <v>27.800214902367632</v>
      </c>
      <c r="G207">
        <f t="shared" si="13"/>
        <v>58.338582385416281</v>
      </c>
      <c r="H207">
        <f t="shared" si="14"/>
        <v>7.3252065656378527</v>
      </c>
      <c r="I207">
        <f t="shared" si="15"/>
        <v>6.5359961465782357</v>
      </c>
    </row>
    <row r="208" spans="1:9" x14ac:dyDescent="0.25">
      <c r="A208">
        <v>10158</v>
      </c>
      <c r="B208">
        <v>11210</v>
      </c>
      <c r="C208">
        <v>3530</v>
      </c>
      <c r="D208">
        <v>2091</v>
      </c>
      <c r="F208">
        <f t="shared" si="12"/>
        <v>37.63755604135018</v>
      </c>
      <c r="G208">
        <f t="shared" si="13"/>
        <v>41.535440364592979</v>
      </c>
      <c r="H208">
        <f t="shared" si="14"/>
        <v>13.079402719626515</v>
      </c>
      <c r="I208">
        <f t="shared" si="15"/>
        <v>7.7476008744303231</v>
      </c>
    </row>
    <row r="209" spans="1:9" x14ac:dyDescent="0.25">
      <c r="A209">
        <v>9506</v>
      </c>
      <c r="B209">
        <v>13485</v>
      </c>
      <c r="C209">
        <v>2215</v>
      </c>
      <c r="D209">
        <v>1783</v>
      </c>
      <c r="F209">
        <f t="shared" si="12"/>
        <v>35.221757012116051</v>
      </c>
      <c r="G209">
        <f t="shared" si="13"/>
        <v>49.964800474267292</v>
      </c>
      <c r="H209">
        <f t="shared" si="14"/>
        <v>8.2070473155730106</v>
      </c>
      <c r="I209">
        <f t="shared" si="15"/>
        <v>6.6063951980436473</v>
      </c>
    </row>
    <row r="210" spans="1:9" x14ac:dyDescent="0.25">
      <c r="A210">
        <v>6358</v>
      </c>
      <c r="B210">
        <v>18064</v>
      </c>
      <c r="C210">
        <v>1307</v>
      </c>
      <c r="D210">
        <v>1260</v>
      </c>
      <c r="F210">
        <f t="shared" si="12"/>
        <v>23.557745748267813</v>
      </c>
      <c r="G210">
        <f t="shared" si="13"/>
        <v>66.930971877431546</v>
      </c>
      <c r="H210">
        <f t="shared" si="14"/>
        <v>4.8427136981733296</v>
      </c>
      <c r="I210">
        <f t="shared" si="15"/>
        <v>4.6685686761273111</v>
      </c>
    </row>
    <row r="211" spans="1:9" x14ac:dyDescent="0.25">
      <c r="A211">
        <v>9456</v>
      </c>
      <c r="B211">
        <v>11813</v>
      </c>
      <c r="C211">
        <v>3488</v>
      </c>
      <c r="D211">
        <v>2232</v>
      </c>
      <c r="F211">
        <f t="shared" si="12"/>
        <v>35.036496350364963</v>
      </c>
      <c r="G211">
        <f t="shared" si="13"/>
        <v>43.769683945311051</v>
      </c>
      <c r="H211">
        <f t="shared" si="14"/>
        <v>12.923783763755605</v>
      </c>
      <c r="I211">
        <f t="shared" si="15"/>
        <v>8.2700359405683805</v>
      </c>
    </row>
    <row r="212" spans="1:9" x14ac:dyDescent="0.25">
      <c r="A212">
        <v>7867</v>
      </c>
      <c r="B212">
        <v>16059</v>
      </c>
      <c r="C212">
        <v>1597</v>
      </c>
      <c r="D212">
        <v>1466</v>
      </c>
      <c r="F212">
        <f t="shared" si="12"/>
        <v>29.14891251991552</v>
      </c>
      <c r="G212">
        <f t="shared" si="13"/>
        <v>59.502019341213085</v>
      </c>
      <c r="H212">
        <f t="shared" si="14"/>
        <v>5.9172255363296156</v>
      </c>
      <c r="I212">
        <f t="shared" si="15"/>
        <v>5.4318426025417761</v>
      </c>
    </row>
    <row r="213" spans="1:9" x14ac:dyDescent="0.25">
      <c r="A213">
        <v>8539</v>
      </c>
      <c r="B213">
        <v>13111</v>
      </c>
      <c r="C213">
        <v>3340</v>
      </c>
      <c r="D213">
        <v>1999</v>
      </c>
      <c r="E213" t="s">
        <v>14</v>
      </c>
      <c r="F213">
        <f t="shared" si="12"/>
        <v>31.638815813850087</v>
      </c>
      <c r="G213">
        <f t="shared" si="13"/>
        <v>48.579050724369189</v>
      </c>
      <c r="H213">
        <f t="shared" si="14"/>
        <v>12.375412204972395</v>
      </c>
      <c r="I213">
        <f t="shared" si="15"/>
        <v>7.4067212568083294</v>
      </c>
    </row>
    <row r="214" spans="1:9" x14ac:dyDescent="0.25">
      <c r="A214">
        <v>9090</v>
      </c>
      <c r="B214">
        <v>13248</v>
      </c>
      <c r="C214">
        <v>2787</v>
      </c>
      <c r="D214">
        <v>1864</v>
      </c>
      <c r="F214">
        <f t="shared" si="12"/>
        <v>33.680388306347034</v>
      </c>
      <c r="G214">
        <f t="shared" si="13"/>
        <v>49.086664937567157</v>
      </c>
      <c r="H214">
        <f t="shared" si="14"/>
        <v>10.326429286005409</v>
      </c>
      <c r="I214">
        <f t="shared" si="15"/>
        <v>6.9065174700804031</v>
      </c>
    </row>
    <row r="215" spans="1:9" x14ac:dyDescent="0.25">
      <c r="A215">
        <v>8583</v>
      </c>
      <c r="B215">
        <v>12883</v>
      </c>
      <c r="C215">
        <v>3270</v>
      </c>
      <c r="D215">
        <v>2253</v>
      </c>
      <c r="F215">
        <f t="shared" si="12"/>
        <v>31.801845196191042</v>
      </c>
      <c r="G215">
        <f t="shared" si="13"/>
        <v>47.734262106784243</v>
      </c>
      <c r="H215">
        <f t="shared" si="14"/>
        <v>12.116047278520879</v>
      </c>
      <c r="I215">
        <f t="shared" si="15"/>
        <v>8.3478454185038355</v>
      </c>
    </row>
    <row r="216" spans="1:9" x14ac:dyDescent="0.25">
      <c r="A216">
        <v>9132</v>
      </c>
      <c r="B216">
        <v>13184</v>
      </c>
      <c r="C216">
        <v>2870</v>
      </c>
      <c r="D216">
        <v>1803</v>
      </c>
      <c r="F216">
        <f t="shared" si="12"/>
        <v>33.83600726221794</v>
      </c>
      <c r="G216">
        <f t="shared" si="13"/>
        <v>48.849531290525768</v>
      </c>
      <c r="H216">
        <f t="shared" si="14"/>
        <v>10.633961984512208</v>
      </c>
      <c r="I216">
        <f t="shared" si="15"/>
        <v>6.6804994627440806</v>
      </c>
    </row>
    <row r="217" spans="1:9" x14ac:dyDescent="0.25">
      <c r="A217">
        <v>7907</v>
      </c>
      <c r="B217">
        <v>15008</v>
      </c>
      <c r="C217">
        <v>2325</v>
      </c>
      <c r="D217">
        <v>1749</v>
      </c>
      <c r="F217">
        <f t="shared" si="12"/>
        <v>29.297121049316388</v>
      </c>
      <c r="G217">
        <f t="shared" si="13"/>
        <v>55.607840231205309</v>
      </c>
      <c r="H217">
        <f t="shared" si="14"/>
        <v>8.6146207714253951</v>
      </c>
      <c r="I217">
        <f t="shared" si="15"/>
        <v>6.48041794805291</v>
      </c>
    </row>
    <row r="218" spans="1:9" x14ac:dyDescent="0.25">
      <c r="A218">
        <v>9422</v>
      </c>
      <c r="B218">
        <v>12599</v>
      </c>
      <c r="C218">
        <v>2964</v>
      </c>
      <c r="D218">
        <v>2004</v>
      </c>
      <c r="F218">
        <f t="shared" si="12"/>
        <v>34.910519100374223</v>
      </c>
      <c r="G218">
        <f t="shared" si="13"/>
        <v>46.681981548038088</v>
      </c>
      <c r="H218">
        <f t="shared" si="14"/>
        <v>10.982252028604247</v>
      </c>
      <c r="I218">
        <f t="shared" si="15"/>
        <v>7.4252473229834379</v>
      </c>
    </row>
    <row r="219" spans="1:9" x14ac:dyDescent="0.25">
      <c r="A219">
        <v>8908</v>
      </c>
      <c r="B219">
        <v>13816</v>
      </c>
      <c r="C219">
        <v>2636</v>
      </c>
      <c r="D219">
        <v>1629</v>
      </c>
      <c r="F219">
        <f t="shared" si="12"/>
        <v>33.006039497573084</v>
      </c>
      <c r="G219">
        <f t="shared" si="13"/>
        <v>51.191226055059467</v>
      </c>
      <c r="H219">
        <f t="shared" si="14"/>
        <v>9.7669420875171369</v>
      </c>
      <c r="I219">
        <f t="shared" si="15"/>
        <v>6.0357923598503094</v>
      </c>
    </row>
    <row r="220" spans="1:9" x14ac:dyDescent="0.25">
      <c r="A220">
        <v>7420</v>
      </c>
      <c r="B220">
        <v>16159</v>
      </c>
      <c r="C220">
        <v>2057</v>
      </c>
      <c r="D220">
        <v>1353</v>
      </c>
      <c r="F220">
        <f t="shared" si="12"/>
        <v>27.492682203860831</v>
      </c>
      <c r="G220">
        <f t="shared" si="13"/>
        <v>59.872540664715252</v>
      </c>
      <c r="H220">
        <f t="shared" si="14"/>
        <v>7.6216236244395867</v>
      </c>
      <c r="I220">
        <f t="shared" si="15"/>
        <v>5.0131535069843274</v>
      </c>
    </row>
    <row r="221" spans="1:9" x14ac:dyDescent="0.25">
      <c r="A221">
        <v>7415</v>
      </c>
      <c r="B221">
        <v>15396</v>
      </c>
      <c r="C221">
        <v>2333</v>
      </c>
      <c r="D221">
        <v>1845</v>
      </c>
      <c r="F221">
        <f t="shared" si="12"/>
        <v>27.474156137685725</v>
      </c>
      <c r="G221">
        <f t="shared" si="13"/>
        <v>57.045462966393714</v>
      </c>
      <c r="H221">
        <f t="shared" si="14"/>
        <v>8.6442624773055687</v>
      </c>
      <c r="I221">
        <f t="shared" si="15"/>
        <v>6.8361184186149915</v>
      </c>
    </row>
    <row r="222" spans="1:9" x14ac:dyDescent="0.25">
      <c r="A222">
        <v>6918</v>
      </c>
      <c r="B222">
        <v>15847</v>
      </c>
      <c r="C222">
        <v>2373</v>
      </c>
      <c r="D222">
        <v>1851</v>
      </c>
      <c r="F222">
        <f t="shared" si="12"/>
        <v>25.632665159879952</v>
      </c>
      <c r="G222">
        <f t="shared" si="13"/>
        <v>58.716514135388493</v>
      </c>
      <c r="H222">
        <f t="shared" si="14"/>
        <v>8.7924710067064353</v>
      </c>
      <c r="I222">
        <f t="shared" si="15"/>
        <v>6.8583496980251217</v>
      </c>
    </row>
    <row r="223" spans="1:9" x14ac:dyDescent="0.25">
      <c r="A223">
        <v>9539</v>
      </c>
      <c r="B223">
        <v>11429</v>
      </c>
      <c r="C223">
        <v>3804</v>
      </c>
      <c r="D223">
        <v>2217</v>
      </c>
      <c r="F223">
        <f t="shared" si="12"/>
        <v>35.344029048871761</v>
      </c>
      <c r="G223">
        <f t="shared" si="13"/>
        <v>42.346882063062729</v>
      </c>
      <c r="H223">
        <f t="shared" si="14"/>
        <v>14.094631146022454</v>
      </c>
      <c r="I223">
        <f t="shared" si="15"/>
        <v>8.214457742043054</v>
      </c>
    </row>
    <row r="224" spans="1:9" x14ac:dyDescent="0.25">
      <c r="A224">
        <v>8826</v>
      </c>
      <c r="B224">
        <v>13466</v>
      </c>
      <c r="C224">
        <v>2749</v>
      </c>
      <c r="D224">
        <v>1948</v>
      </c>
      <c r="F224">
        <f t="shared" si="12"/>
        <v>32.70221201230131</v>
      </c>
      <c r="G224">
        <f t="shared" si="13"/>
        <v>49.894401422801884</v>
      </c>
      <c r="H224">
        <f t="shared" si="14"/>
        <v>10.185631183074586</v>
      </c>
      <c r="I224">
        <f t="shared" si="15"/>
        <v>7.217755381822224</v>
      </c>
    </row>
    <row r="225" spans="1:9" x14ac:dyDescent="0.25">
      <c r="A225">
        <v>6043</v>
      </c>
      <c r="B225">
        <v>17871</v>
      </c>
      <c r="C225">
        <v>1713</v>
      </c>
      <c r="D225">
        <v>1362</v>
      </c>
      <c r="F225">
        <f t="shared" si="12"/>
        <v>22.390603579235986</v>
      </c>
      <c r="G225">
        <f t="shared" si="13"/>
        <v>66.215865723072369</v>
      </c>
      <c r="H225">
        <f t="shared" si="14"/>
        <v>6.3470302715921303</v>
      </c>
      <c r="I225">
        <f t="shared" si="15"/>
        <v>5.0465004260995219</v>
      </c>
    </row>
    <row r="226" spans="1:9" x14ac:dyDescent="0.25">
      <c r="A226">
        <v>9456</v>
      </c>
      <c r="B226">
        <v>11813</v>
      </c>
      <c r="C226">
        <v>3488</v>
      </c>
      <c r="D226">
        <v>2232</v>
      </c>
      <c r="F226">
        <f t="shared" si="12"/>
        <v>35.036496350364963</v>
      </c>
      <c r="G226">
        <f t="shared" si="13"/>
        <v>43.769683945311051</v>
      </c>
      <c r="H226">
        <f t="shared" si="14"/>
        <v>12.923783763755605</v>
      </c>
      <c r="I226">
        <f t="shared" si="15"/>
        <v>8.2700359405683805</v>
      </c>
    </row>
    <row r="227" spans="1:9" x14ac:dyDescent="0.25">
      <c r="A227">
        <v>7367</v>
      </c>
      <c r="B227">
        <v>16080</v>
      </c>
      <c r="C227">
        <v>1963</v>
      </c>
      <c r="D227">
        <v>1579</v>
      </c>
      <c r="F227">
        <f t="shared" si="12"/>
        <v>27.296305902404683</v>
      </c>
      <c r="G227">
        <f t="shared" si="13"/>
        <v>59.579828819148545</v>
      </c>
      <c r="H227">
        <f t="shared" si="14"/>
        <v>7.2733335803475487</v>
      </c>
      <c r="I227">
        <f t="shared" si="15"/>
        <v>5.8505316980992257</v>
      </c>
    </row>
    <row r="228" spans="1:9" x14ac:dyDescent="0.25">
      <c r="A228">
        <v>7327</v>
      </c>
      <c r="B228">
        <v>16328</v>
      </c>
      <c r="C228">
        <v>1814</v>
      </c>
      <c r="D228">
        <v>1520</v>
      </c>
      <c r="E228" t="s">
        <v>15</v>
      </c>
      <c r="F228">
        <f t="shared" si="12"/>
        <v>27.148097373003818</v>
      </c>
      <c r="G228">
        <f t="shared" si="13"/>
        <v>60.498721701433915</v>
      </c>
      <c r="H228">
        <f t="shared" si="14"/>
        <v>6.7212568083293194</v>
      </c>
      <c r="I228">
        <f t="shared" si="15"/>
        <v>5.6319241172329466</v>
      </c>
    </row>
    <row r="229" spans="1:9" x14ac:dyDescent="0.25">
      <c r="A229">
        <v>7875</v>
      </c>
      <c r="B229">
        <v>16557</v>
      </c>
      <c r="C229">
        <v>1219</v>
      </c>
      <c r="D229">
        <v>1338</v>
      </c>
      <c r="F229">
        <f t="shared" si="12"/>
        <v>29.178554225795693</v>
      </c>
      <c r="G229">
        <f t="shared" si="13"/>
        <v>61.347215532253884</v>
      </c>
      <c r="H229">
        <f t="shared" si="14"/>
        <v>4.5166549334914228</v>
      </c>
      <c r="I229">
        <f t="shared" si="15"/>
        <v>4.9575753084590017</v>
      </c>
    </row>
    <row r="230" spans="1:9" x14ac:dyDescent="0.25">
      <c r="A230">
        <v>7270</v>
      </c>
      <c r="B230">
        <v>16617</v>
      </c>
      <c r="C230">
        <v>1579</v>
      </c>
      <c r="D230">
        <v>1523</v>
      </c>
      <c r="F230">
        <f t="shared" si="12"/>
        <v>26.93690021860758</v>
      </c>
      <c r="G230">
        <f t="shared" si="13"/>
        <v>61.569528326355183</v>
      </c>
      <c r="H230">
        <f t="shared" si="14"/>
        <v>5.8505316980992257</v>
      </c>
      <c r="I230">
        <f t="shared" si="15"/>
        <v>5.6430397569380117</v>
      </c>
    </row>
    <row r="231" spans="1:9" x14ac:dyDescent="0.25">
      <c r="A231">
        <v>7714</v>
      </c>
      <c r="B231">
        <v>16841</v>
      </c>
      <c r="C231">
        <v>1142</v>
      </c>
      <c r="D231">
        <v>1292</v>
      </c>
      <c r="F231">
        <f t="shared" si="12"/>
        <v>28.582014894957204</v>
      </c>
      <c r="G231">
        <f t="shared" si="13"/>
        <v>62.399496091000039</v>
      </c>
      <c r="H231">
        <f t="shared" si="14"/>
        <v>4.2313535143947538</v>
      </c>
      <c r="I231">
        <f t="shared" si="15"/>
        <v>4.7871354996480049</v>
      </c>
    </row>
    <row r="232" spans="1:9" x14ac:dyDescent="0.25">
      <c r="A232">
        <v>6954</v>
      </c>
      <c r="B232">
        <v>17985</v>
      </c>
      <c r="C232">
        <v>871</v>
      </c>
      <c r="D232">
        <v>1179</v>
      </c>
      <c r="F232">
        <f t="shared" si="12"/>
        <v>25.76605283634073</v>
      </c>
      <c r="G232">
        <f t="shared" si="13"/>
        <v>66.638260031864831</v>
      </c>
      <c r="H232">
        <f t="shared" si="14"/>
        <v>3.2272407277038795</v>
      </c>
      <c r="I232">
        <f t="shared" si="15"/>
        <v>4.3684464040905553</v>
      </c>
    </row>
    <row r="233" spans="1:9" x14ac:dyDescent="0.25">
      <c r="A233">
        <v>8290</v>
      </c>
      <c r="B233">
        <v>16467</v>
      </c>
      <c r="C233">
        <v>931</v>
      </c>
      <c r="D233">
        <v>1301</v>
      </c>
      <c r="F233">
        <f t="shared" si="12"/>
        <v>30.716217718329691</v>
      </c>
      <c r="G233">
        <f t="shared" si="13"/>
        <v>61.013746341101928</v>
      </c>
      <c r="H233">
        <f t="shared" si="14"/>
        <v>3.4495535218051798</v>
      </c>
      <c r="I233">
        <f t="shared" si="15"/>
        <v>4.8204824187631994</v>
      </c>
    </row>
    <row r="234" spans="1:9" x14ac:dyDescent="0.25">
      <c r="A234">
        <v>7895</v>
      </c>
      <c r="B234">
        <v>17111</v>
      </c>
      <c r="C234">
        <v>894</v>
      </c>
      <c r="D234">
        <v>1089</v>
      </c>
      <c r="F234">
        <f t="shared" si="12"/>
        <v>29.252658490496128</v>
      </c>
      <c r="G234">
        <f t="shared" si="13"/>
        <v>63.399903664455891</v>
      </c>
      <c r="H234">
        <f t="shared" si="14"/>
        <v>3.3124606321093779</v>
      </c>
      <c r="I234">
        <f t="shared" si="15"/>
        <v>4.034977212938605</v>
      </c>
    </row>
    <row r="235" spans="1:9" x14ac:dyDescent="0.25">
      <c r="A235">
        <v>7107</v>
      </c>
      <c r="B235">
        <v>18378</v>
      </c>
      <c r="C235">
        <v>574</v>
      </c>
      <c r="D235">
        <v>930</v>
      </c>
      <c r="F235">
        <f t="shared" si="12"/>
        <v>26.332950461299049</v>
      </c>
      <c r="G235">
        <f t="shared" si="13"/>
        <v>68.094408833228357</v>
      </c>
      <c r="H235">
        <f t="shared" si="14"/>
        <v>2.1267923969024416</v>
      </c>
      <c r="I235">
        <f t="shared" si="15"/>
        <v>3.4458483085701581</v>
      </c>
    </row>
    <row r="236" spans="1:9" x14ac:dyDescent="0.25">
      <c r="A236">
        <v>7061</v>
      </c>
      <c r="B236">
        <v>17847</v>
      </c>
      <c r="C236">
        <v>824</v>
      </c>
      <c r="D236">
        <v>1257</v>
      </c>
      <c r="F236">
        <f t="shared" si="12"/>
        <v>26.162510652488052</v>
      </c>
      <c r="G236">
        <f t="shared" si="13"/>
        <v>66.126940605431841</v>
      </c>
      <c r="H236">
        <f t="shared" si="14"/>
        <v>3.0530957056578605</v>
      </c>
      <c r="I236">
        <f t="shared" si="15"/>
        <v>4.657453036422246</v>
      </c>
    </row>
    <row r="237" spans="1:9" x14ac:dyDescent="0.25">
      <c r="A237">
        <v>6780</v>
      </c>
      <c r="B237">
        <v>17864</v>
      </c>
      <c r="C237">
        <v>985</v>
      </c>
      <c r="D237">
        <v>1360</v>
      </c>
      <c r="F237">
        <f t="shared" si="12"/>
        <v>25.121345733446962</v>
      </c>
      <c r="G237">
        <f t="shared" si="13"/>
        <v>66.189929230427211</v>
      </c>
      <c r="H237">
        <f t="shared" si="14"/>
        <v>3.6496350364963503</v>
      </c>
      <c r="I237">
        <f t="shared" si="15"/>
        <v>5.0390899996294785</v>
      </c>
    </row>
    <row r="238" spans="1:9" x14ac:dyDescent="0.25">
      <c r="A238">
        <v>7899</v>
      </c>
      <c r="B238">
        <v>15706</v>
      </c>
      <c r="C238">
        <v>1921</v>
      </c>
      <c r="D238">
        <v>1463</v>
      </c>
      <c r="F238">
        <f t="shared" si="12"/>
        <v>29.267479343436214</v>
      </c>
      <c r="G238">
        <f t="shared" si="13"/>
        <v>58.194079069250435</v>
      </c>
      <c r="H238">
        <f t="shared" si="14"/>
        <v>7.1177146244766387</v>
      </c>
      <c r="I238">
        <f t="shared" si="15"/>
        <v>5.420726962836711</v>
      </c>
    </row>
    <row r="239" spans="1:9" x14ac:dyDescent="0.25">
      <c r="A239">
        <v>7971</v>
      </c>
      <c r="B239">
        <v>16860</v>
      </c>
      <c r="C239">
        <v>892</v>
      </c>
      <c r="D239">
        <v>1266</v>
      </c>
      <c r="F239">
        <f t="shared" si="12"/>
        <v>29.534254696357774</v>
      </c>
      <c r="G239">
        <f t="shared" si="13"/>
        <v>62.469895142465447</v>
      </c>
      <c r="H239">
        <f t="shared" si="14"/>
        <v>3.3050502056393345</v>
      </c>
      <c r="I239">
        <f t="shared" si="15"/>
        <v>4.6907999555374413</v>
      </c>
    </row>
    <row r="240" spans="1:9" x14ac:dyDescent="0.25">
      <c r="A240">
        <v>5829</v>
      </c>
      <c r="B240">
        <v>19887</v>
      </c>
      <c r="C240">
        <v>376</v>
      </c>
      <c r="D240">
        <v>897</v>
      </c>
      <c r="F240">
        <f t="shared" si="12"/>
        <v>21.597687946941345</v>
      </c>
      <c r="G240">
        <f t="shared" si="13"/>
        <v>73.685575604876064</v>
      </c>
      <c r="H240">
        <f t="shared" si="14"/>
        <v>1.39316017636815</v>
      </c>
      <c r="I240">
        <f t="shared" si="15"/>
        <v>3.323576271814443</v>
      </c>
    </row>
    <row r="241" spans="1:9" x14ac:dyDescent="0.25">
      <c r="A241">
        <v>7867</v>
      </c>
      <c r="B241">
        <v>16059</v>
      </c>
      <c r="C241">
        <v>1597</v>
      </c>
      <c r="D241">
        <v>1466</v>
      </c>
      <c r="F241">
        <f t="shared" si="12"/>
        <v>29.14891251991552</v>
      </c>
      <c r="G241">
        <f t="shared" si="13"/>
        <v>59.502019341213085</v>
      </c>
      <c r="H241">
        <f t="shared" si="14"/>
        <v>5.9172255363296156</v>
      </c>
      <c r="I241">
        <f t="shared" si="15"/>
        <v>5.4318426025417761</v>
      </c>
    </row>
    <row r="242" spans="1:9" x14ac:dyDescent="0.25">
      <c r="A242">
        <v>7367</v>
      </c>
      <c r="B242">
        <v>16080</v>
      </c>
      <c r="C242">
        <v>1963</v>
      </c>
      <c r="D242">
        <v>1579</v>
      </c>
      <c r="F242">
        <f t="shared" si="12"/>
        <v>27.296305902404683</v>
      </c>
      <c r="G242">
        <f t="shared" si="13"/>
        <v>59.579828819148545</v>
      </c>
      <c r="H242">
        <f t="shared" si="14"/>
        <v>7.2733335803475487</v>
      </c>
      <c r="I242">
        <f t="shared" si="15"/>
        <v>5.8505316980992257</v>
      </c>
    </row>
    <row r="243" spans="1:9" x14ac:dyDescent="0.25">
      <c r="E243" t="s">
        <v>20</v>
      </c>
      <c r="F243">
        <f>MIN(F3:F242)</f>
        <v>20.119307866167699</v>
      </c>
      <c r="G243">
        <f>MIN(G3:G242)</f>
        <v>41.535440364592979</v>
      </c>
      <c r="H243">
        <f>MIN(H3:H242)</f>
        <v>1.39316017636815</v>
      </c>
      <c r="I243">
        <f>MIN(I3:I242)</f>
        <v>3.2976397791692911</v>
      </c>
    </row>
    <row r="244" spans="1:9" x14ac:dyDescent="0.25">
      <c r="E244" t="s">
        <v>21</v>
      </c>
      <c r="F244">
        <f>MAX(F3:F242)</f>
        <v>37.63755604135018</v>
      </c>
      <c r="G244">
        <f>MAX(G3:G242)</f>
        <v>73.685575604876064</v>
      </c>
      <c r="H244">
        <f>MAX(H3:H242)</f>
        <v>14.094631146022454</v>
      </c>
      <c r="I244">
        <f>MAX(I3:I242)</f>
        <v>8.3886027640890735</v>
      </c>
    </row>
    <row r="245" spans="1:9" x14ac:dyDescent="0.25">
      <c r="E245" t="s">
        <v>22</v>
      </c>
      <c r="F245">
        <f>AVERAGE(F3:F242)</f>
        <v>29.711333012214876</v>
      </c>
      <c r="G245">
        <f>AVERAGE(G3:G242)</f>
        <v>57.913748811244048</v>
      </c>
      <c r="H245">
        <f>AVERAGE(H3:H242)</f>
        <v>6.7370348413551273</v>
      </c>
      <c r="I245">
        <f>AVERAGE(I3:I242)</f>
        <v>5.6378833351859408</v>
      </c>
    </row>
    <row r="246" spans="1:9" x14ac:dyDescent="0.25">
      <c r="E246" t="s">
        <v>32</v>
      </c>
      <c r="F246" t="s">
        <v>26</v>
      </c>
      <c r="G246" t="s">
        <v>25</v>
      </c>
      <c r="H246" s="2" t="s">
        <v>24</v>
      </c>
      <c r="I246" s="2" t="s">
        <v>23</v>
      </c>
    </row>
    <row r="247" spans="1:9" x14ac:dyDescent="0.25">
      <c r="F247" t="s">
        <v>31</v>
      </c>
      <c r="G247" t="s">
        <v>30</v>
      </c>
      <c r="H247" t="s">
        <v>28</v>
      </c>
      <c r="I247" t="s">
        <v>29</v>
      </c>
    </row>
    <row r="248" spans="1:9" x14ac:dyDescent="0.25">
      <c r="E248" t="s">
        <v>27</v>
      </c>
      <c r="F248">
        <f>STDEV(F3:F242)</f>
        <v>4.1251115851236975</v>
      </c>
      <c r="G248">
        <f>STDEV(G3:G242)</f>
        <v>7.3065169536619612</v>
      </c>
      <c r="H248">
        <f>STDEV(H3:H242)</f>
        <v>2.8313896745580878</v>
      </c>
      <c r="I248">
        <f>STDEV(I3:I242)</f>
        <v>1.1753611666445807</v>
      </c>
    </row>
  </sheetData>
  <phoneticPr fontId="4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H22" sqref="H22"/>
    </sheetView>
  </sheetViews>
  <sheetFormatPr defaultRowHeight="15" x14ac:dyDescent="0.25"/>
  <sheetData>
    <row r="1" spans="1:4" x14ac:dyDescent="0.25">
      <c r="A1" s="3" t="s">
        <v>36</v>
      </c>
    </row>
    <row r="2" spans="1:4" x14ac:dyDescent="0.25">
      <c r="A2" t="s">
        <v>33</v>
      </c>
    </row>
    <row r="3" spans="1:4" x14ac:dyDescent="0.25">
      <c r="B3" t="s">
        <v>37</v>
      </c>
      <c r="C3" t="s">
        <v>35</v>
      </c>
      <c r="D3" t="s">
        <v>38</v>
      </c>
    </row>
    <row r="4" spans="1:4" x14ac:dyDescent="0.25">
      <c r="A4" t="s">
        <v>0</v>
      </c>
      <c r="B4">
        <v>13403</v>
      </c>
      <c r="C4">
        <v>16736</v>
      </c>
      <c r="D4">
        <f>100*B4/C4</f>
        <v>80.084847036328867</v>
      </c>
    </row>
    <row r="5" spans="1:4" x14ac:dyDescent="0.25">
      <c r="A5" t="s">
        <v>1</v>
      </c>
      <c r="B5">
        <v>13819</v>
      </c>
      <c r="C5">
        <v>16045</v>
      </c>
      <c r="D5">
        <f t="shared" ref="D5:D19" si="0">100*B5/C5</f>
        <v>86.126519164848858</v>
      </c>
    </row>
    <row r="6" spans="1:4" x14ac:dyDescent="0.25">
      <c r="A6" t="s">
        <v>2</v>
      </c>
      <c r="B6">
        <v>13865</v>
      </c>
      <c r="C6">
        <v>17415</v>
      </c>
      <c r="D6">
        <f t="shared" si="0"/>
        <v>79.615274188917596</v>
      </c>
    </row>
    <row r="7" spans="1:4" x14ac:dyDescent="0.25">
      <c r="A7" t="s">
        <v>3</v>
      </c>
      <c r="B7">
        <v>13870</v>
      </c>
      <c r="C7">
        <v>16087</v>
      </c>
      <c r="D7">
        <f t="shared" si="0"/>
        <v>86.218685895443528</v>
      </c>
    </row>
    <row r="8" spans="1:4" x14ac:dyDescent="0.25">
      <c r="A8" t="s">
        <v>4</v>
      </c>
      <c r="B8">
        <v>12464</v>
      </c>
      <c r="C8">
        <v>13802</v>
      </c>
      <c r="D8">
        <f t="shared" si="0"/>
        <v>90.305752789450807</v>
      </c>
    </row>
    <row r="9" spans="1:4" x14ac:dyDescent="0.25">
      <c r="A9" t="s">
        <v>5</v>
      </c>
      <c r="B9">
        <v>14769</v>
      </c>
      <c r="C9">
        <v>17048</v>
      </c>
      <c r="D9">
        <f t="shared" si="0"/>
        <v>86.631862975129053</v>
      </c>
    </row>
    <row r="10" spans="1:4" x14ac:dyDescent="0.25">
      <c r="A10" t="s">
        <v>6</v>
      </c>
      <c r="B10">
        <v>13785</v>
      </c>
      <c r="C10">
        <v>15319</v>
      </c>
      <c r="D10">
        <f t="shared" si="0"/>
        <v>89.986291533389902</v>
      </c>
    </row>
    <row r="11" spans="1:4" x14ac:dyDescent="0.25">
      <c r="A11" t="s">
        <v>7</v>
      </c>
      <c r="B11">
        <v>11388</v>
      </c>
      <c r="C11">
        <v>12390</v>
      </c>
      <c r="D11">
        <f t="shared" si="0"/>
        <v>91.912832929782084</v>
      </c>
    </row>
    <row r="12" spans="1:4" x14ac:dyDescent="0.25">
      <c r="A12" t="s">
        <v>34</v>
      </c>
      <c r="B12">
        <v>12310</v>
      </c>
      <c r="C12">
        <v>13736</v>
      </c>
      <c r="D12">
        <f t="shared" si="0"/>
        <v>89.618520675596969</v>
      </c>
    </row>
    <row r="13" spans="1:4" x14ac:dyDescent="0.25">
      <c r="A13" t="s">
        <v>8</v>
      </c>
      <c r="B13">
        <v>11765</v>
      </c>
      <c r="C13">
        <v>13393</v>
      </c>
      <c r="D13">
        <f t="shared" si="0"/>
        <v>87.844396326439181</v>
      </c>
    </row>
    <row r="14" spans="1:4" x14ac:dyDescent="0.25">
      <c r="A14" t="s">
        <v>10</v>
      </c>
      <c r="B14">
        <v>15052</v>
      </c>
      <c r="C14">
        <v>19209</v>
      </c>
      <c r="D14">
        <f t="shared" si="0"/>
        <v>78.359102504034567</v>
      </c>
    </row>
    <row r="15" spans="1:4" x14ac:dyDescent="0.25">
      <c r="A15" t="s">
        <v>11</v>
      </c>
      <c r="B15">
        <v>14316</v>
      </c>
      <c r="C15">
        <v>16011</v>
      </c>
      <c r="D15">
        <f t="shared" si="0"/>
        <v>89.413528199362943</v>
      </c>
    </row>
    <row r="16" spans="1:4" x14ac:dyDescent="0.25">
      <c r="A16" t="s">
        <v>12</v>
      </c>
      <c r="B16">
        <v>9614</v>
      </c>
      <c r="C16">
        <v>10160</v>
      </c>
      <c r="D16">
        <f t="shared" si="0"/>
        <v>94.625984251968504</v>
      </c>
    </row>
    <row r="17" spans="1:4" x14ac:dyDescent="0.25">
      <c r="A17" t="s">
        <v>13</v>
      </c>
      <c r="B17">
        <v>15127</v>
      </c>
      <c r="C17">
        <v>19124</v>
      </c>
      <c r="D17">
        <f t="shared" si="0"/>
        <v>79.099560761346993</v>
      </c>
    </row>
    <row r="18" spans="1:4" x14ac:dyDescent="0.25">
      <c r="A18" t="s">
        <v>14</v>
      </c>
      <c r="B18">
        <v>14362</v>
      </c>
      <c r="C18">
        <v>18689</v>
      </c>
      <c r="D18">
        <f t="shared" si="0"/>
        <v>76.847343357054953</v>
      </c>
    </row>
    <row r="19" spans="1:4" x14ac:dyDescent="0.25">
      <c r="A19" t="s">
        <v>15</v>
      </c>
      <c r="B19">
        <v>12017</v>
      </c>
      <c r="C19">
        <v>12954</v>
      </c>
      <c r="D19">
        <f t="shared" si="0"/>
        <v>92.766712984406368</v>
      </c>
    </row>
    <row r="20" spans="1:4" x14ac:dyDescent="0.25">
      <c r="D20">
        <f>MIN(D4:D19)</f>
        <v>76.847343357054953</v>
      </c>
    </row>
    <row r="21" spans="1:4" x14ac:dyDescent="0.25">
      <c r="D21">
        <f>MAX(D4:D19)</f>
        <v>94.625984251968504</v>
      </c>
    </row>
  </sheetData>
  <phoneticPr fontId="4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opLeftCell="A40" zoomScale="75" zoomScaleNormal="75" workbookViewId="0">
      <selection activeCell="I51" sqref="I51"/>
    </sheetView>
  </sheetViews>
  <sheetFormatPr defaultRowHeight="15" x14ac:dyDescent="0.25"/>
  <cols>
    <col min="5" max="5" width="9.140625" customWidth="1"/>
  </cols>
  <sheetData>
    <row r="1" spans="1:11" x14ac:dyDescent="0.25">
      <c r="A1" s="3" t="s">
        <v>73</v>
      </c>
    </row>
    <row r="2" spans="1:11" x14ac:dyDescent="0.25">
      <c r="A2" s="3" t="s">
        <v>77</v>
      </c>
      <c r="G2">
        <f>CORREL(F5:F20,D5:D20)</f>
        <v>0.94831820500371089</v>
      </c>
      <c r="K2" s="8" t="s">
        <v>74</v>
      </c>
    </row>
    <row r="3" spans="1:11" x14ac:dyDescent="0.25">
      <c r="A3" s="8"/>
      <c r="B3" t="s">
        <v>39</v>
      </c>
      <c r="C3" t="s">
        <v>40</v>
      </c>
      <c r="D3" t="s">
        <v>41</v>
      </c>
      <c r="E3" t="s">
        <v>42</v>
      </c>
      <c r="G3" t="s">
        <v>67</v>
      </c>
      <c r="H3" t="s">
        <v>66</v>
      </c>
    </row>
    <row r="4" spans="1:11" x14ac:dyDescent="0.25">
      <c r="A4" t="s">
        <v>0</v>
      </c>
      <c r="B4">
        <v>5705</v>
      </c>
      <c r="C4">
        <v>22613</v>
      </c>
      <c r="D4">
        <v>22592</v>
      </c>
      <c r="E4" s="6">
        <f>SUM(B4:D4)</f>
        <v>50910</v>
      </c>
      <c r="F4" s="7">
        <f>100*D4/E4</f>
        <v>44.376350422313884</v>
      </c>
      <c r="G4" s="7">
        <f>B4+C4</f>
        <v>28318</v>
      </c>
      <c r="H4">
        <v>20987</v>
      </c>
      <c r="I4">
        <f>100*F4/D4</f>
        <v>0.19642506383814573</v>
      </c>
    </row>
    <row r="5" spans="1:11" x14ac:dyDescent="0.25">
      <c r="A5" t="s">
        <v>1</v>
      </c>
      <c r="B5">
        <v>5593</v>
      </c>
      <c r="C5">
        <v>22293</v>
      </c>
      <c r="D5">
        <v>11233</v>
      </c>
      <c r="E5" s="7">
        <f>SUM(B5:D5)</f>
        <v>39119</v>
      </c>
      <c r="F5" s="7">
        <f t="shared" ref="F5:F19" si="0">100*D5/E5</f>
        <v>28.714946701091542</v>
      </c>
      <c r="G5" s="7">
        <f t="shared" ref="G5:G19" si="1">B5+C5</f>
        <v>27886</v>
      </c>
      <c r="H5">
        <v>20063</v>
      </c>
      <c r="I5">
        <f t="shared" ref="I5:I19" si="2">100*F5/D5</f>
        <v>0.25563025639714715</v>
      </c>
    </row>
    <row r="6" spans="1:11" x14ac:dyDescent="0.25">
      <c r="A6" t="s">
        <v>2</v>
      </c>
      <c r="B6">
        <v>6497</v>
      </c>
      <c r="C6">
        <v>20673</v>
      </c>
      <c r="D6">
        <v>19329</v>
      </c>
      <c r="E6" s="7">
        <f t="shared" ref="E6:E19" si="3">SUM(B6:D6)</f>
        <v>46499</v>
      </c>
      <c r="F6" s="7">
        <f t="shared" si="0"/>
        <v>41.568635884642681</v>
      </c>
      <c r="G6" s="7">
        <f t="shared" si="1"/>
        <v>27170</v>
      </c>
      <c r="H6">
        <v>20625</v>
      </c>
      <c r="I6">
        <f t="shared" si="2"/>
        <v>0.21505838835243768</v>
      </c>
    </row>
    <row r="7" spans="1:11" x14ac:dyDescent="0.25">
      <c r="A7" t="s">
        <v>3</v>
      </c>
      <c r="B7">
        <v>5665</v>
      </c>
      <c r="C7">
        <v>24190</v>
      </c>
      <c r="D7">
        <v>13665</v>
      </c>
      <c r="E7" s="7">
        <f t="shared" si="3"/>
        <v>43520</v>
      </c>
      <c r="F7" s="7">
        <f t="shared" si="0"/>
        <v>31.399356617647058</v>
      </c>
      <c r="G7" s="7">
        <f t="shared" si="1"/>
        <v>29855</v>
      </c>
      <c r="H7">
        <v>21153</v>
      </c>
      <c r="I7">
        <f t="shared" si="2"/>
        <v>0.22977941176470587</v>
      </c>
    </row>
    <row r="8" spans="1:11" x14ac:dyDescent="0.25">
      <c r="A8" t="s">
        <v>4</v>
      </c>
      <c r="B8">
        <v>4689</v>
      </c>
      <c r="C8">
        <v>28715</v>
      </c>
      <c r="D8">
        <v>9310</v>
      </c>
      <c r="E8" s="7">
        <f t="shared" si="3"/>
        <v>42714</v>
      </c>
      <c r="F8" s="7">
        <f t="shared" si="0"/>
        <v>21.796132415601441</v>
      </c>
      <c r="G8" s="7">
        <f t="shared" si="1"/>
        <v>33404</v>
      </c>
      <c r="H8">
        <v>22259</v>
      </c>
      <c r="I8">
        <f t="shared" si="2"/>
        <v>0.23411527836306598</v>
      </c>
    </row>
    <row r="9" spans="1:11" x14ac:dyDescent="0.25">
      <c r="A9" t="s">
        <v>5</v>
      </c>
      <c r="B9">
        <v>6103</v>
      </c>
      <c r="C9">
        <v>17614</v>
      </c>
      <c r="D9">
        <v>11701</v>
      </c>
      <c r="E9" s="7">
        <f t="shared" si="3"/>
        <v>35418</v>
      </c>
      <c r="F9" s="7">
        <f t="shared" si="0"/>
        <v>33.036873905923542</v>
      </c>
      <c r="G9" s="7">
        <f t="shared" si="1"/>
        <v>23717</v>
      </c>
      <c r="H9">
        <v>18156</v>
      </c>
      <c r="I9">
        <f t="shared" si="2"/>
        <v>0.28234231181884917</v>
      </c>
    </row>
    <row r="10" spans="1:11" x14ac:dyDescent="0.25">
      <c r="A10" t="s">
        <v>6</v>
      </c>
      <c r="B10">
        <v>5501</v>
      </c>
      <c r="C10">
        <v>26615</v>
      </c>
      <c r="D10">
        <v>11775</v>
      </c>
      <c r="E10" s="7">
        <f t="shared" si="3"/>
        <v>43891</v>
      </c>
      <c r="F10" s="7">
        <f t="shared" si="0"/>
        <v>26.82782347178237</v>
      </c>
      <c r="G10" s="7">
        <f t="shared" si="1"/>
        <v>32116</v>
      </c>
      <c r="H10">
        <v>22105</v>
      </c>
      <c r="I10">
        <f t="shared" si="2"/>
        <v>0.22783714201089064</v>
      </c>
    </row>
    <row r="11" spans="1:11" x14ac:dyDescent="0.25">
      <c r="A11" t="s">
        <v>7</v>
      </c>
      <c r="B11">
        <v>4483</v>
      </c>
      <c r="C11">
        <v>24563</v>
      </c>
      <c r="D11">
        <v>7692</v>
      </c>
      <c r="E11" s="7">
        <f t="shared" si="3"/>
        <v>36738</v>
      </c>
      <c r="F11" s="7">
        <f t="shared" si="0"/>
        <v>20.93744896292667</v>
      </c>
      <c r="G11" s="7">
        <f t="shared" si="1"/>
        <v>29046</v>
      </c>
      <c r="H11">
        <v>19782</v>
      </c>
      <c r="I11">
        <f t="shared" si="2"/>
        <v>0.27219772442702378</v>
      </c>
    </row>
    <row r="12" spans="1:11" x14ac:dyDescent="0.25">
      <c r="A12" t="s">
        <v>34</v>
      </c>
      <c r="B12">
        <v>4958</v>
      </c>
      <c r="C12">
        <v>33735</v>
      </c>
      <c r="D12">
        <v>12346</v>
      </c>
      <c r="E12" s="6">
        <f t="shared" si="3"/>
        <v>51039</v>
      </c>
      <c r="F12" s="7">
        <f t="shared" si="0"/>
        <v>24.189345402535317</v>
      </c>
      <c r="G12" s="6">
        <f t="shared" si="1"/>
        <v>38693</v>
      </c>
      <c r="H12">
        <v>24897</v>
      </c>
      <c r="I12">
        <f t="shared" si="2"/>
        <v>0.19592860361684203</v>
      </c>
    </row>
    <row r="13" spans="1:11" x14ac:dyDescent="0.25">
      <c r="A13" t="s">
        <v>8</v>
      </c>
      <c r="B13">
        <v>4574</v>
      </c>
      <c r="C13">
        <v>33682</v>
      </c>
      <c r="D13">
        <v>14364</v>
      </c>
      <c r="E13" s="6">
        <f t="shared" si="3"/>
        <v>52620</v>
      </c>
      <c r="F13" s="7">
        <f t="shared" si="0"/>
        <v>27.297605473204104</v>
      </c>
      <c r="G13" s="6">
        <f t="shared" si="1"/>
        <v>38256</v>
      </c>
      <c r="H13">
        <v>24451</v>
      </c>
      <c r="I13">
        <f t="shared" si="2"/>
        <v>0.19004180919802355</v>
      </c>
    </row>
    <row r="14" spans="1:11" x14ac:dyDescent="0.25">
      <c r="A14" t="s">
        <v>10</v>
      </c>
      <c r="B14">
        <v>7017</v>
      </c>
      <c r="C14">
        <v>18667</v>
      </c>
      <c r="D14">
        <v>18048</v>
      </c>
      <c r="E14" s="7">
        <f t="shared" si="3"/>
        <v>43732</v>
      </c>
      <c r="F14" s="7">
        <f t="shared" si="0"/>
        <v>41.2695509009421</v>
      </c>
      <c r="G14" s="7">
        <f t="shared" si="1"/>
        <v>25684</v>
      </c>
      <c r="H14">
        <v>19835</v>
      </c>
      <c r="I14">
        <f t="shared" si="2"/>
        <v>0.228665508094759</v>
      </c>
    </row>
    <row r="15" spans="1:11" x14ac:dyDescent="0.25">
      <c r="A15" t="s">
        <v>11</v>
      </c>
      <c r="B15">
        <v>5673</v>
      </c>
      <c r="C15">
        <v>27183</v>
      </c>
      <c r="D15">
        <v>12470</v>
      </c>
      <c r="E15" s="7">
        <f t="shared" si="3"/>
        <v>45326</v>
      </c>
      <c r="F15" s="7">
        <f t="shared" si="0"/>
        <v>27.511803379958522</v>
      </c>
      <c r="G15" s="7">
        <f t="shared" si="1"/>
        <v>32856</v>
      </c>
      <c r="H15">
        <v>22604</v>
      </c>
      <c r="I15">
        <f t="shared" si="2"/>
        <v>0.22062392445836829</v>
      </c>
    </row>
    <row r="16" spans="1:11" x14ac:dyDescent="0.25">
      <c r="A16" t="s">
        <v>12</v>
      </c>
      <c r="B16">
        <v>3318</v>
      </c>
      <c r="C16">
        <v>33999</v>
      </c>
      <c r="D16">
        <v>4999</v>
      </c>
      <c r="E16" s="7">
        <f t="shared" si="3"/>
        <v>42316</v>
      </c>
      <c r="F16" s="7">
        <f t="shared" si="0"/>
        <v>11.813498440306267</v>
      </c>
      <c r="G16" s="6">
        <f t="shared" si="1"/>
        <v>37317</v>
      </c>
      <c r="H16">
        <v>22473</v>
      </c>
      <c r="I16">
        <f t="shared" si="2"/>
        <v>0.23631723225257584</v>
      </c>
    </row>
    <row r="17" spans="1:14" x14ac:dyDescent="0.25">
      <c r="A17" t="s">
        <v>13</v>
      </c>
      <c r="B17">
        <v>7077</v>
      </c>
      <c r="C17">
        <v>23648</v>
      </c>
      <c r="D17">
        <v>17306</v>
      </c>
      <c r="E17" s="6">
        <f t="shared" si="3"/>
        <v>48031</v>
      </c>
      <c r="F17" s="7">
        <f t="shared" si="0"/>
        <v>36.030896712539821</v>
      </c>
      <c r="G17" s="7">
        <f t="shared" si="1"/>
        <v>30725</v>
      </c>
      <c r="H17">
        <v>22588</v>
      </c>
      <c r="I17">
        <f t="shared" si="2"/>
        <v>0.20819887156211614</v>
      </c>
    </row>
    <row r="18" spans="1:14" x14ac:dyDescent="0.25">
      <c r="A18" t="s">
        <v>14</v>
      </c>
      <c r="B18">
        <v>6487</v>
      </c>
      <c r="C18">
        <v>21098</v>
      </c>
      <c r="D18">
        <v>16667</v>
      </c>
      <c r="E18" s="7">
        <f t="shared" si="3"/>
        <v>44252</v>
      </c>
      <c r="F18" s="7">
        <f t="shared" si="0"/>
        <v>37.663834402964838</v>
      </c>
      <c r="G18" s="7">
        <f t="shared" si="1"/>
        <v>27585</v>
      </c>
      <c r="H18">
        <v>20418</v>
      </c>
      <c r="I18">
        <f t="shared" si="2"/>
        <v>0.22597848684805208</v>
      </c>
    </row>
    <row r="19" spans="1:14" x14ac:dyDescent="0.25">
      <c r="A19" t="s">
        <v>15</v>
      </c>
      <c r="B19">
        <v>4568</v>
      </c>
      <c r="C19">
        <v>25004</v>
      </c>
      <c r="D19">
        <v>6533</v>
      </c>
      <c r="E19">
        <f t="shared" si="3"/>
        <v>36105</v>
      </c>
      <c r="F19">
        <f t="shared" si="0"/>
        <v>18.09444675252735</v>
      </c>
      <c r="G19">
        <f t="shared" si="1"/>
        <v>29572</v>
      </c>
      <c r="H19">
        <v>19821</v>
      </c>
      <c r="I19">
        <f t="shared" si="2"/>
        <v>0.27696994876055947</v>
      </c>
    </row>
    <row r="20" spans="1:14" x14ac:dyDescent="0.25">
      <c r="F20">
        <f>MIN(F4:F19)</f>
        <v>11.813498440306267</v>
      </c>
      <c r="N20" s="8" t="s">
        <v>75</v>
      </c>
    </row>
    <row r="21" spans="1:14" x14ac:dyDescent="0.25">
      <c r="F21">
        <f>MAX(F4:F19)</f>
        <v>44.376350422313884</v>
      </c>
      <c r="I21">
        <f>1/0.28</f>
        <v>3.5714285714285712</v>
      </c>
    </row>
    <row r="22" spans="1:14" x14ac:dyDescent="0.25">
      <c r="A22" s="8" t="s">
        <v>69</v>
      </c>
    </row>
    <row r="23" spans="1:14" x14ac:dyDescent="0.25">
      <c r="A23" s="3" t="s">
        <v>43</v>
      </c>
      <c r="B23" s="3" t="s">
        <v>44</v>
      </c>
      <c r="C23" s="3" t="s">
        <v>72</v>
      </c>
      <c r="D23" s="3" t="s">
        <v>70</v>
      </c>
      <c r="E23" s="3" t="s">
        <v>71</v>
      </c>
      <c r="F23" s="3" t="s">
        <v>45</v>
      </c>
      <c r="G23" s="8" t="s">
        <v>46</v>
      </c>
      <c r="H23" s="8" t="s">
        <v>47</v>
      </c>
      <c r="I23" s="3" t="s">
        <v>48</v>
      </c>
    </row>
    <row r="25" spans="1:14" x14ac:dyDescent="0.25">
      <c r="A25" s="9">
        <v>307088</v>
      </c>
      <c r="B25" s="9">
        <v>20090</v>
      </c>
      <c r="C25" s="9">
        <v>3.5</v>
      </c>
      <c r="D25" s="10">
        <v>23135</v>
      </c>
      <c r="E25" s="10">
        <f>H25/D25</f>
        <v>1.9886751674951373</v>
      </c>
      <c r="F25" s="9">
        <v>357774</v>
      </c>
      <c r="G25" s="9">
        <v>311766</v>
      </c>
      <c r="H25" s="10">
        <v>46008</v>
      </c>
      <c r="I25" s="9">
        <v>5.6</v>
      </c>
      <c r="K25" t="s">
        <v>0</v>
      </c>
    </row>
    <row r="26" spans="1:14" x14ac:dyDescent="0.25">
      <c r="A26" s="9">
        <v>134348</v>
      </c>
      <c r="B26" s="9">
        <v>11457</v>
      </c>
      <c r="C26" s="9">
        <v>3.1</v>
      </c>
      <c r="D26" s="10">
        <v>21793</v>
      </c>
      <c r="E26" s="10">
        <f t="shared" ref="E26:E40" si="4">H26/D26</f>
        <v>1.4653787913550222</v>
      </c>
      <c r="F26" s="9">
        <v>158142</v>
      </c>
      <c r="G26" s="9">
        <v>126207</v>
      </c>
      <c r="H26" s="10">
        <v>31935</v>
      </c>
      <c r="I26" s="9">
        <v>6</v>
      </c>
      <c r="K26" t="s">
        <v>1</v>
      </c>
    </row>
    <row r="27" spans="1:14" x14ac:dyDescent="0.25">
      <c r="A27" s="9">
        <v>239971</v>
      </c>
      <c r="B27" s="9">
        <v>18176</v>
      </c>
      <c r="C27" s="9">
        <v>3.3</v>
      </c>
      <c r="D27" s="10">
        <v>24435</v>
      </c>
      <c r="E27" s="10">
        <f t="shared" si="4"/>
        <v>1.7729077143441785</v>
      </c>
      <c r="F27" s="9">
        <v>218818</v>
      </c>
      <c r="G27" s="9">
        <v>238497</v>
      </c>
      <c r="H27" s="10">
        <v>43321</v>
      </c>
      <c r="I27" s="9">
        <v>6</v>
      </c>
      <c r="K27" t="s">
        <v>2</v>
      </c>
    </row>
    <row r="28" spans="1:14" x14ac:dyDescent="0.25">
      <c r="A28" s="9">
        <v>191620</v>
      </c>
      <c r="B28" s="9">
        <v>14513</v>
      </c>
      <c r="C28" s="9">
        <v>3.1</v>
      </c>
      <c r="D28" s="10">
        <v>23553</v>
      </c>
      <c r="E28" s="10">
        <f t="shared" si="4"/>
        <v>1.5563197894111154</v>
      </c>
      <c r="F28" s="9">
        <v>222525</v>
      </c>
      <c r="G28" s="9">
        <v>185869</v>
      </c>
      <c r="H28" s="10">
        <v>36656</v>
      </c>
      <c r="I28" s="9">
        <v>5.5</v>
      </c>
      <c r="K28" t="s">
        <v>3</v>
      </c>
    </row>
    <row r="29" spans="1:14" x14ac:dyDescent="0.25">
      <c r="A29" s="9">
        <v>116723</v>
      </c>
      <c r="B29" s="9">
        <v>9220</v>
      </c>
      <c r="C29" s="9">
        <v>2.9</v>
      </c>
      <c r="D29" s="10">
        <v>23503</v>
      </c>
      <c r="E29" s="10">
        <f t="shared" si="4"/>
        <v>1.3139599200102114</v>
      </c>
      <c r="F29" s="9">
        <v>133953</v>
      </c>
      <c r="G29" s="9">
        <v>103071</v>
      </c>
      <c r="H29" s="10">
        <v>30882</v>
      </c>
      <c r="I29" s="9">
        <v>5.0999999999999996</v>
      </c>
      <c r="K29" t="s">
        <v>4</v>
      </c>
    </row>
    <row r="30" spans="1:14" x14ac:dyDescent="0.25">
      <c r="A30" s="9">
        <v>149951</v>
      </c>
      <c r="B30" s="9">
        <v>11979</v>
      </c>
      <c r="C30" s="9">
        <v>3.3</v>
      </c>
      <c r="D30" s="10">
        <v>21537</v>
      </c>
      <c r="E30" s="10">
        <f t="shared" si="4"/>
        <v>1.4964944049774807</v>
      </c>
      <c r="F30" s="9">
        <v>177059</v>
      </c>
      <c r="G30" s="9">
        <v>144829</v>
      </c>
      <c r="H30" s="10">
        <v>32230</v>
      </c>
      <c r="I30" s="9">
        <v>6.5</v>
      </c>
      <c r="K30" t="s">
        <v>5</v>
      </c>
    </row>
    <row r="31" spans="1:14" x14ac:dyDescent="0.25">
      <c r="A31" s="9">
        <v>171862</v>
      </c>
      <c r="B31" s="9">
        <v>12309</v>
      </c>
      <c r="C31" s="9">
        <v>3.1</v>
      </c>
      <c r="D31" s="10">
        <v>24000</v>
      </c>
      <c r="E31" s="10">
        <f t="shared" si="4"/>
        <v>1.4513333333333334</v>
      </c>
      <c r="F31" s="9">
        <v>197742</v>
      </c>
      <c r="G31" s="9">
        <v>162910</v>
      </c>
      <c r="H31" s="10">
        <v>34832</v>
      </c>
      <c r="I31" s="9">
        <v>5.4</v>
      </c>
      <c r="K31" t="s">
        <v>6</v>
      </c>
    </row>
    <row r="32" spans="1:14" x14ac:dyDescent="0.25">
      <c r="A32" s="9">
        <v>95495</v>
      </c>
      <c r="B32" s="9">
        <v>7549</v>
      </c>
      <c r="C32" s="9">
        <v>2.9</v>
      </c>
      <c r="D32" s="10">
        <v>21228</v>
      </c>
      <c r="E32" s="10">
        <f t="shared" si="4"/>
        <v>1.2899943470887507</v>
      </c>
      <c r="F32" s="9">
        <v>110116</v>
      </c>
      <c r="G32" s="9">
        <v>82732</v>
      </c>
      <c r="H32" s="10">
        <v>27384</v>
      </c>
      <c r="I32" s="9">
        <v>5</v>
      </c>
      <c r="K32" t="s">
        <v>7</v>
      </c>
    </row>
    <row r="33" spans="1:11" x14ac:dyDescent="0.25">
      <c r="A33" s="9">
        <v>172439</v>
      </c>
      <c r="B33" s="9">
        <v>10716</v>
      </c>
      <c r="C33" s="9">
        <v>3.1</v>
      </c>
      <c r="D33" s="10">
        <v>25176</v>
      </c>
      <c r="E33" s="10">
        <f t="shared" si="4"/>
        <v>1.4107483317445186</v>
      </c>
      <c r="F33" s="9">
        <v>194640</v>
      </c>
      <c r="G33" s="9">
        <v>159123</v>
      </c>
      <c r="H33" s="10">
        <v>35517</v>
      </c>
      <c r="I33" s="9">
        <v>4.9000000000000004</v>
      </c>
      <c r="K33" t="s">
        <v>34</v>
      </c>
    </row>
    <row r="34" spans="1:11" x14ac:dyDescent="0.25">
      <c r="A34" s="9">
        <v>188709</v>
      </c>
      <c r="B34" s="9">
        <v>11852</v>
      </c>
      <c r="C34" s="9">
        <v>3.4</v>
      </c>
      <c r="D34" s="10">
        <v>23766</v>
      </c>
      <c r="E34" s="10">
        <f t="shared" si="4"/>
        <v>1.5464949928469243</v>
      </c>
      <c r="F34" s="9">
        <v>216692</v>
      </c>
      <c r="G34" s="9">
        <v>179938</v>
      </c>
      <c r="H34" s="10">
        <v>36754</v>
      </c>
      <c r="I34" s="9">
        <v>4.9000000000000004</v>
      </c>
      <c r="K34" t="s">
        <v>8</v>
      </c>
    </row>
    <row r="35" spans="1:11" x14ac:dyDescent="0.25">
      <c r="A35" s="9">
        <v>210035</v>
      </c>
      <c r="B35" s="9">
        <v>17457</v>
      </c>
      <c r="C35" s="9">
        <v>3.4</v>
      </c>
      <c r="D35" s="10">
        <v>22949</v>
      </c>
      <c r="E35" s="10">
        <f t="shared" si="4"/>
        <v>1.8166368904963179</v>
      </c>
      <c r="F35" s="9">
        <v>252081</v>
      </c>
      <c r="G35" s="9">
        <v>210391</v>
      </c>
      <c r="H35" s="10">
        <v>41690</v>
      </c>
      <c r="I35" s="9">
        <v>6.5</v>
      </c>
      <c r="K35" t="s">
        <v>10</v>
      </c>
    </row>
    <row r="36" spans="1:11" x14ac:dyDescent="0.25">
      <c r="A36" s="9">
        <v>161526</v>
      </c>
      <c r="B36" s="9">
        <v>11704</v>
      </c>
      <c r="C36" s="9">
        <v>3.1</v>
      </c>
      <c r="D36" s="10">
        <v>24584</v>
      </c>
      <c r="E36" s="10">
        <f t="shared" si="4"/>
        <v>1.4410592255125285</v>
      </c>
      <c r="F36" s="9">
        <v>186159</v>
      </c>
      <c r="G36" s="9">
        <v>150732</v>
      </c>
      <c r="H36" s="10">
        <v>35427</v>
      </c>
      <c r="I36" s="9">
        <v>5.5</v>
      </c>
      <c r="K36" t="s">
        <v>11</v>
      </c>
    </row>
    <row r="37" spans="1:11" x14ac:dyDescent="0.25">
      <c r="A37">
        <v>95684</v>
      </c>
      <c r="B37">
        <v>4845</v>
      </c>
      <c r="C37">
        <v>3</v>
      </c>
      <c r="D37" s="10">
        <v>19695</v>
      </c>
      <c r="E37" s="10">
        <f t="shared" si="4"/>
        <v>1.1601929423711601</v>
      </c>
      <c r="F37">
        <v>105209</v>
      </c>
      <c r="G37">
        <v>82359</v>
      </c>
      <c r="H37" s="10">
        <v>22850</v>
      </c>
      <c r="I37">
        <v>4.7</v>
      </c>
      <c r="K37" t="s">
        <v>12</v>
      </c>
    </row>
    <row r="38" spans="1:11" x14ac:dyDescent="0.25">
      <c r="A38">
        <v>220459</v>
      </c>
      <c r="B38">
        <v>18155</v>
      </c>
      <c r="C38">
        <v>3.1</v>
      </c>
      <c r="D38" s="10">
        <v>29546</v>
      </c>
      <c r="E38" s="10">
        <f t="shared" si="4"/>
        <v>1.5626142286603939</v>
      </c>
      <c r="F38">
        <v>259043</v>
      </c>
      <c r="G38">
        <v>212894</v>
      </c>
      <c r="H38" s="10">
        <v>46169</v>
      </c>
      <c r="I38">
        <v>5.9</v>
      </c>
      <c r="K38" t="s">
        <v>13</v>
      </c>
    </row>
    <row r="39" spans="1:11" x14ac:dyDescent="0.25">
      <c r="A39">
        <v>187169</v>
      </c>
      <c r="B39">
        <v>16085</v>
      </c>
      <c r="C39">
        <v>3.3</v>
      </c>
      <c r="D39" s="10">
        <v>23357</v>
      </c>
      <c r="E39" s="10">
        <f t="shared" si="4"/>
        <v>1.7080960739821038</v>
      </c>
      <c r="F39">
        <v>224647</v>
      </c>
      <c r="G39">
        <v>184751</v>
      </c>
      <c r="H39" s="10">
        <v>39896</v>
      </c>
      <c r="I39">
        <v>6.3</v>
      </c>
      <c r="K39" t="s">
        <v>14</v>
      </c>
    </row>
    <row r="40" spans="1:11" x14ac:dyDescent="0.25">
      <c r="A40">
        <v>98731</v>
      </c>
      <c r="B40">
        <v>7186</v>
      </c>
      <c r="C40">
        <v>3.1</v>
      </c>
      <c r="D40" s="10">
        <v>19943</v>
      </c>
      <c r="E40" s="10">
        <f t="shared" si="4"/>
        <v>1.2594895452038308</v>
      </c>
      <c r="F40">
        <v>113656</v>
      </c>
      <c r="G40">
        <v>88538</v>
      </c>
      <c r="H40" s="10">
        <v>25118</v>
      </c>
      <c r="I40">
        <v>5.5</v>
      </c>
      <c r="K40" t="s">
        <v>15</v>
      </c>
    </row>
    <row r="42" spans="1:11" x14ac:dyDescent="0.25">
      <c r="A42" s="8" t="s">
        <v>76</v>
      </c>
    </row>
    <row r="43" spans="1:11" x14ac:dyDescent="0.25">
      <c r="A43" t="s">
        <v>55</v>
      </c>
      <c r="D43" t="s">
        <v>56</v>
      </c>
      <c r="E43" t="s">
        <v>53</v>
      </c>
    </row>
    <row r="44" spans="1:11" x14ac:dyDescent="0.25">
      <c r="B44" t="s">
        <v>43</v>
      </c>
      <c r="C44" t="s">
        <v>57</v>
      </c>
      <c r="D44" t="s">
        <v>58</v>
      </c>
      <c r="E44" t="s">
        <v>54</v>
      </c>
      <c r="G44" t="s">
        <v>42</v>
      </c>
    </row>
    <row r="45" spans="1:11" x14ac:dyDescent="0.25">
      <c r="A45" t="s">
        <v>0</v>
      </c>
      <c r="B45">
        <v>14113</v>
      </c>
      <c r="C45">
        <v>20432</v>
      </c>
      <c r="D45">
        <v>22592</v>
      </c>
      <c r="E45">
        <f>C45+D45</f>
        <v>43024</v>
      </c>
      <c r="F45">
        <f>G45/B45</f>
        <v>3.6071706936866716</v>
      </c>
      <c r="G45">
        <v>50908</v>
      </c>
    </row>
    <row r="46" spans="1:11" x14ac:dyDescent="0.25">
      <c r="A46" t="s">
        <v>1</v>
      </c>
      <c r="B46">
        <v>13507</v>
      </c>
      <c r="C46">
        <v>19721</v>
      </c>
      <c r="D46">
        <v>11233</v>
      </c>
      <c r="E46">
        <f>C46+D46</f>
        <v>30954</v>
      </c>
      <c r="F46">
        <v>2.8960539999999999</v>
      </c>
      <c r="G46">
        <v>39117</v>
      </c>
    </row>
    <row r="47" spans="1:11" x14ac:dyDescent="0.25">
      <c r="A47" t="s">
        <v>2</v>
      </c>
      <c r="B47">
        <v>14542</v>
      </c>
      <c r="C47">
        <v>20161</v>
      </c>
      <c r="D47">
        <v>19329</v>
      </c>
      <c r="E47">
        <f t="shared" ref="E47:E60" si="5">C47+D47</f>
        <v>39490</v>
      </c>
      <c r="F47">
        <f t="shared" ref="F47:F60" si="6">G47/B47</f>
        <v>3.1972906065190481</v>
      </c>
      <c r="G47">
        <v>46495</v>
      </c>
    </row>
    <row r="48" spans="1:11" x14ac:dyDescent="0.25">
      <c r="A48" t="s">
        <v>3</v>
      </c>
      <c r="B48">
        <v>14176</v>
      </c>
      <c r="C48">
        <v>20779</v>
      </c>
      <c r="D48">
        <v>13665</v>
      </c>
      <c r="E48">
        <f t="shared" si="5"/>
        <v>34444</v>
      </c>
      <c r="F48">
        <f t="shared" si="6"/>
        <v>3.0697658013544018</v>
      </c>
      <c r="G48">
        <v>43517</v>
      </c>
    </row>
    <row r="49" spans="1:15" x14ac:dyDescent="0.25">
      <c r="A49" t="s">
        <v>4</v>
      </c>
      <c r="B49">
        <v>13993</v>
      </c>
      <c r="C49">
        <v>21980</v>
      </c>
      <c r="D49">
        <v>9310</v>
      </c>
      <c r="E49">
        <f t="shared" si="5"/>
        <v>31290</v>
      </c>
      <c r="F49">
        <f t="shared" si="6"/>
        <v>3.0523118702208247</v>
      </c>
      <c r="G49">
        <v>42711</v>
      </c>
    </row>
    <row r="50" spans="1:15" x14ac:dyDescent="0.25">
      <c r="A50" t="s">
        <v>5</v>
      </c>
      <c r="B50">
        <v>13410</v>
      </c>
      <c r="C50">
        <v>17855</v>
      </c>
      <c r="D50">
        <v>11701</v>
      </c>
      <c r="E50">
        <f t="shared" si="5"/>
        <v>29556</v>
      </c>
      <c r="F50">
        <f t="shared" si="6"/>
        <v>2.6410141685309472</v>
      </c>
      <c r="G50">
        <v>35416</v>
      </c>
    </row>
    <row r="51" spans="1:15" x14ac:dyDescent="0.25">
      <c r="A51" t="s">
        <v>6</v>
      </c>
      <c r="B51">
        <v>14463</v>
      </c>
      <c r="C51">
        <v>21726</v>
      </c>
      <c r="D51">
        <v>11775</v>
      </c>
      <c r="E51">
        <f t="shared" si="5"/>
        <v>33501</v>
      </c>
      <c r="F51">
        <f t="shared" si="6"/>
        <v>3.0344326903132131</v>
      </c>
      <c r="G51">
        <v>43887</v>
      </c>
    </row>
    <row r="52" spans="1:15" x14ac:dyDescent="0.25">
      <c r="A52" t="s">
        <v>7</v>
      </c>
      <c r="B52">
        <v>12940</v>
      </c>
      <c r="C52">
        <v>19548</v>
      </c>
      <c r="D52">
        <v>7692</v>
      </c>
      <c r="E52">
        <f t="shared" si="5"/>
        <v>27240</v>
      </c>
      <c r="F52">
        <f t="shared" si="6"/>
        <v>2.8389489953632148</v>
      </c>
      <c r="G52">
        <v>36736</v>
      </c>
    </row>
    <row r="53" spans="1:15" x14ac:dyDescent="0.25">
      <c r="A53" t="s">
        <v>34</v>
      </c>
      <c r="B53">
        <v>14926</v>
      </c>
      <c r="C53">
        <v>24504</v>
      </c>
      <c r="D53">
        <v>12346</v>
      </c>
      <c r="E53">
        <f t="shared" si="5"/>
        <v>36850</v>
      </c>
      <c r="F53">
        <f t="shared" si="6"/>
        <v>3.4191343963553531</v>
      </c>
      <c r="G53">
        <v>51034</v>
      </c>
    </row>
    <row r="54" spans="1:15" x14ac:dyDescent="0.25">
      <c r="A54" t="s">
        <v>8</v>
      </c>
      <c r="B54">
        <v>14707</v>
      </c>
      <c r="C54">
        <v>24072</v>
      </c>
      <c r="D54">
        <v>14364</v>
      </c>
      <c r="E54">
        <f t="shared" si="5"/>
        <v>38436</v>
      </c>
      <c r="F54">
        <f t="shared" si="6"/>
        <v>3.5776840960087033</v>
      </c>
      <c r="G54">
        <v>52617</v>
      </c>
    </row>
    <row r="55" spans="1:15" x14ac:dyDescent="0.25">
      <c r="A55" t="s">
        <v>10</v>
      </c>
      <c r="B55">
        <v>14596</v>
      </c>
      <c r="C55">
        <v>19422</v>
      </c>
      <c r="D55">
        <v>18048</v>
      </c>
      <c r="E55">
        <f t="shared" si="5"/>
        <v>37470</v>
      </c>
      <c r="F55">
        <f t="shared" si="6"/>
        <v>2.9959577966566182</v>
      </c>
      <c r="G55">
        <v>43729</v>
      </c>
    </row>
    <row r="56" spans="1:15" x14ac:dyDescent="0.25">
      <c r="A56" t="s">
        <v>11</v>
      </c>
      <c r="B56">
        <v>14985</v>
      </c>
      <c r="C56">
        <v>22264</v>
      </c>
      <c r="D56">
        <v>12470</v>
      </c>
      <c r="E56">
        <f t="shared" si="5"/>
        <v>34734</v>
      </c>
      <c r="F56">
        <f t="shared" si="6"/>
        <v>3.0244244244244243</v>
      </c>
      <c r="G56">
        <v>45321</v>
      </c>
    </row>
    <row r="57" spans="1:15" x14ac:dyDescent="0.25">
      <c r="A57" t="s">
        <v>12</v>
      </c>
      <c r="B57">
        <v>13035</v>
      </c>
      <c r="C57">
        <v>22289</v>
      </c>
      <c r="D57">
        <v>4999</v>
      </c>
      <c r="E57">
        <f t="shared" si="5"/>
        <v>27288</v>
      </c>
      <c r="F57">
        <f t="shared" si="6"/>
        <v>3.2454929037207516</v>
      </c>
      <c r="G57">
        <v>42305</v>
      </c>
    </row>
    <row r="58" spans="1:15" x14ac:dyDescent="0.25">
      <c r="A58" t="s">
        <v>13</v>
      </c>
      <c r="B58">
        <v>16696</v>
      </c>
      <c r="C58">
        <v>22185</v>
      </c>
      <c r="D58">
        <v>17306</v>
      </c>
      <c r="E58">
        <f t="shared" si="5"/>
        <v>39491</v>
      </c>
      <c r="F58">
        <f t="shared" si="6"/>
        <v>2.8764374700527071</v>
      </c>
      <c r="G58">
        <v>48025</v>
      </c>
      <c r="I58" s="9"/>
      <c r="J58" s="9"/>
      <c r="K58" s="9"/>
    </row>
    <row r="59" spans="1:15" x14ac:dyDescent="0.25">
      <c r="A59" t="s">
        <v>14</v>
      </c>
      <c r="B59">
        <v>14477</v>
      </c>
      <c r="C59">
        <v>20001</v>
      </c>
      <c r="D59">
        <v>16667</v>
      </c>
      <c r="E59">
        <f t="shared" si="5"/>
        <v>36668</v>
      </c>
      <c r="F59">
        <f t="shared" si="6"/>
        <v>3.0565724943013057</v>
      </c>
      <c r="G59">
        <v>44250</v>
      </c>
      <c r="I59" s="9"/>
      <c r="J59" s="9"/>
      <c r="K59" s="9"/>
      <c r="N59" s="9"/>
      <c r="O59" s="9"/>
    </row>
    <row r="60" spans="1:15" x14ac:dyDescent="0.25">
      <c r="A60" t="s">
        <v>15</v>
      </c>
      <c r="B60">
        <v>12876</v>
      </c>
      <c r="C60">
        <v>19600</v>
      </c>
      <c r="D60">
        <v>6533</v>
      </c>
      <c r="E60">
        <f t="shared" si="5"/>
        <v>26133</v>
      </c>
      <c r="F60">
        <f t="shared" si="6"/>
        <v>2.8041317179248213</v>
      </c>
      <c r="G60">
        <v>36106</v>
      </c>
      <c r="I60" s="9"/>
      <c r="J60" s="9"/>
      <c r="K60" s="9"/>
    </row>
    <row r="61" spans="1:15" x14ac:dyDescent="0.25">
      <c r="D61">
        <f>SUM(D45:D60)</f>
        <v>210030</v>
      </c>
      <c r="I61" s="9"/>
      <c r="J61" s="9"/>
      <c r="K61" s="9"/>
    </row>
    <row r="62" spans="1:15" x14ac:dyDescent="0.25">
      <c r="I62" s="9"/>
      <c r="J62" s="9"/>
      <c r="K62" s="9"/>
    </row>
    <row r="63" spans="1:15" x14ac:dyDescent="0.25">
      <c r="I63" s="9"/>
      <c r="J63" s="9"/>
      <c r="K63" s="9"/>
    </row>
    <row r="64" spans="1:15" x14ac:dyDescent="0.25">
      <c r="I64" s="9"/>
      <c r="J64" s="9"/>
      <c r="K64" s="9"/>
    </row>
    <row r="65" spans="9:11" x14ac:dyDescent="0.25">
      <c r="I65" s="9"/>
      <c r="J65" s="9"/>
      <c r="K65" s="9"/>
    </row>
    <row r="66" spans="9:11" x14ac:dyDescent="0.25">
      <c r="I66" s="9"/>
      <c r="J66" s="9"/>
      <c r="K66" s="9"/>
    </row>
    <row r="67" spans="9:11" x14ac:dyDescent="0.25">
      <c r="I67" s="9"/>
      <c r="J67" s="9"/>
      <c r="K67" s="9"/>
    </row>
    <row r="68" spans="9:11" x14ac:dyDescent="0.25">
      <c r="I68" s="9"/>
      <c r="J68" s="9"/>
      <c r="K68" s="9"/>
    </row>
    <row r="69" spans="9:11" x14ac:dyDescent="0.25">
      <c r="I69" s="9"/>
      <c r="J69" s="9"/>
      <c r="K69" s="9"/>
    </row>
    <row r="70" spans="9:11" x14ac:dyDescent="0.25">
      <c r="I70" s="9"/>
      <c r="J70" s="9"/>
      <c r="K70" s="9"/>
    </row>
    <row r="71" spans="9:11" x14ac:dyDescent="0.25">
      <c r="I71" s="9"/>
      <c r="J71" s="9"/>
      <c r="K71" s="9"/>
    </row>
    <row r="72" spans="9:11" x14ac:dyDescent="0.25">
      <c r="I72" s="9"/>
      <c r="J72" s="9"/>
      <c r="K72" s="9"/>
    </row>
    <row r="73" spans="9:11" x14ac:dyDescent="0.25">
      <c r="I73" s="9"/>
      <c r="J73" s="9"/>
      <c r="K73" s="9"/>
    </row>
  </sheetData>
  <phoneticPr fontId="4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C1" workbookViewId="0">
      <selection activeCell="S6" sqref="S6:T7"/>
    </sheetView>
  </sheetViews>
  <sheetFormatPr defaultRowHeight="15" x14ac:dyDescent="0.25"/>
  <sheetData>
    <row r="1" spans="1:8" x14ac:dyDescent="0.25">
      <c r="A1" t="s">
        <v>49</v>
      </c>
      <c r="C1" s="8" t="s">
        <v>78</v>
      </c>
    </row>
    <row r="2" spans="1:8" x14ac:dyDescent="0.25">
      <c r="B2" t="s">
        <v>68</v>
      </c>
      <c r="D2" t="s">
        <v>50</v>
      </c>
      <c r="F2" t="s">
        <v>51</v>
      </c>
      <c r="H2" t="s">
        <v>52</v>
      </c>
    </row>
    <row r="3" spans="1:8" x14ac:dyDescent="0.25">
      <c r="A3" s="4">
        <v>0</v>
      </c>
      <c r="B3">
        <v>0</v>
      </c>
      <c r="C3">
        <v>468</v>
      </c>
      <c r="D3">
        <f>100*C3/$C$54</f>
        <v>1.7340397939901442</v>
      </c>
      <c r="E3">
        <v>966</v>
      </c>
      <c r="F3">
        <f>100*E3/$E$54</f>
        <v>3.5792359850309383</v>
      </c>
      <c r="G3">
        <v>2107</v>
      </c>
      <c r="H3">
        <f>100*G3/$G$54</f>
        <v>7.8068842861906704</v>
      </c>
    </row>
    <row r="4" spans="1:8" x14ac:dyDescent="0.25">
      <c r="A4" s="4">
        <v>1</v>
      </c>
      <c r="B4">
        <v>2</v>
      </c>
      <c r="C4">
        <v>516</v>
      </c>
      <c r="D4">
        <f t="shared" ref="D4:D53" si="0">100*C4/$C$54</f>
        <v>1.9118900292711845</v>
      </c>
      <c r="E4">
        <v>554</v>
      </c>
      <c r="F4">
        <f t="shared" ref="F4:F53" si="1">100*E4/$E$54</f>
        <v>2.0526881322020083</v>
      </c>
      <c r="G4">
        <v>3892</v>
      </c>
      <c r="H4">
        <f t="shared" ref="H4:H53" si="2">100*G4/$G$54</f>
        <v>14.420689910704361</v>
      </c>
    </row>
    <row r="5" spans="1:8" x14ac:dyDescent="0.25">
      <c r="A5" s="4">
        <v>2</v>
      </c>
      <c r="B5">
        <v>4</v>
      </c>
      <c r="C5">
        <v>438</v>
      </c>
      <c r="D5">
        <f t="shared" si="0"/>
        <v>1.6228833969394938</v>
      </c>
      <c r="E5">
        <v>439</v>
      </c>
      <c r="F5">
        <f t="shared" si="1"/>
        <v>1.6265886101745155</v>
      </c>
      <c r="G5">
        <v>2886</v>
      </c>
      <c r="H5">
        <f t="shared" si="2"/>
        <v>10.693245396272555</v>
      </c>
    </row>
    <row r="6" spans="1:8" x14ac:dyDescent="0.25">
      <c r="A6" s="4">
        <v>3</v>
      </c>
      <c r="B6">
        <v>6</v>
      </c>
      <c r="C6">
        <v>356</v>
      </c>
      <c r="D6">
        <f t="shared" si="0"/>
        <v>1.3190559116677165</v>
      </c>
      <c r="E6">
        <v>361</v>
      </c>
      <c r="F6">
        <f t="shared" si="1"/>
        <v>1.3375819778428248</v>
      </c>
      <c r="G6">
        <v>2041</v>
      </c>
      <c r="H6">
        <f t="shared" si="2"/>
        <v>7.5623402126792394</v>
      </c>
    </row>
    <row r="7" spans="1:8" x14ac:dyDescent="0.25">
      <c r="A7" s="4">
        <v>4</v>
      </c>
      <c r="B7">
        <v>8</v>
      </c>
      <c r="C7">
        <v>324</v>
      </c>
      <c r="D7">
        <f t="shared" si="0"/>
        <v>1.2004890881470229</v>
      </c>
      <c r="E7">
        <v>313</v>
      </c>
      <c r="F7">
        <f t="shared" si="1"/>
        <v>1.1597317425617844</v>
      </c>
      <c r="G7">
        <v>1579</v>
      </c>
      <c r="H7">
        <f t="shared" si="2"/>
        <v>5.8505316980992257</v>
      </c>
    </row>
    <row r="8" spans="1:8" x14ac:dyDescent="0.25">
      <c r="A8" s="4">
        <v>5</v>
      </c>
      <c r="B8">
        <v>10</v>
      </c>
      <c r="C8">
        <v>269</v>
      </c>
      <c r="D8">
        <f t="shared" si="0"/>
        <v>0.9967023602208307</v>
      </c>
      <c r="E8">
        <v>284</v>
      </c>
      <c r="F8">
        <f t="shared" si="1"/>
        <v>1.0522805587461559</v>
      </c>
      <c r="G8">
        <v>1247</v>
      </c>
      <c r="H8">
        <f t="shared" si="2"/>
        <v>4.6204009040720297</v>
      </c>
    </row>
    <row r="9" spans="1:8" x14ac:dyDescent="0.25">
      <c r="A9" s="4">
        <v>6</v>
      </c>
      <c r="B9">
        <v>12</v>
      </c>
      <c r="C9">
        <v>267</v>
      </c>
      <c r="D9">
        <f t="shared" si="0"/>
        <v>0.98929193375078739</v>
      </c>
      <c r="E9">
        <v>264</v>
      </c>
      <c r="F9">
        <f t="shared" si="1"/>
        <v>0.97817629404572237</v>
      </c>
      <c r="G9">
        <v>1001</v>
      </c>
      <c r="H9">
        <f t="shared" si="2"/>
        <v>3.7089184482566973</v>
      </c>
    </row>
    <row r="10" spans="1:8" x14ac:dyDescent="0.25">
      <c r="A10" s="4">
        <v>7</v>
      </c>
      <c r="B10">
        <v>14</v>
      </c>
      <c r="C10">
        <v>233</v>
      </c>
      <c r="D10">
        <f t="shared" si="0"/>
        <v>0.86331468376005038</v>
      </c>
      <c r="E10">
        <v>241</v>
      </c>
      <c r="F10">
        <f t="shared" si="1"/>
        <v>0.89295638964022384</v>
      </c>
      <c r="G10">
        <v>837</v>
      </c>
      <c r="H10">
        <f t="shared" si="2"/>
        <v>3.1012634777131423</v>
      </c>
    </row>
    <row r="11" spans="1:8" x14ac:dyDescent="0.25">
      <c r="A11" s="4">
        <v>8</v>
      </c>
      <c r="B11">
        <v>16</v>
      </c>
      <c r="C11">
        <v>190</v>
      </c>
      <c r="D11">
        <f t="shared" si="0"/>
        <v>0.70399051465411833</v>
      </c>
      <c r="E11">
        <v>239</v>
      </c>
      <c r="F11">
        <f t="shared" si="1"/>
        <v>0.88554596317018042</v>
      </c>
      <c r="G11">
        <v>681</v>
      </c>
      <c r="H11">
        <f t="shared" si="2"/>
        <v>2.5232502130497609</v>
      </c>
    </row>
    <row r="12" spans="1:8" x14ac:dyDescent="0.25">
      <c r="A12" s="4">
        <v>9</v>
      </c>
      <c r="B12">
        <v>18</v>
      </c>
      <c r="C12">
        <v>207</v>
      </c>
      <c r="D12">
        <f t="shared" si="0"/>
        <v>0.76697913964948683</v>
      </c>
      <c r="E12">
        <v>202</v>
      </c>
      <c r="F12">
        <f t="shared" si="1"/>
        <v>0.74845307347437851</v>
      </c>
      <c r="G12">
        <v>643</v>
      </c>
      <c r="H12">
        <f t="shared" si="2"/>
        <v>2.3824521101189373</v>
      </c>
    </row>
    <row r="13" spans="1:8" x14ac:dyDescent="0.25">
      <c r="A13" s="4">
        <v>10</v>
      </c>
      <c r="B13">
        <v>20</v>
      </c>
      <c r="C13">
        <v>198</v>
      </c>
      <c r="D13">
        <f t="shared" si="0"/>
        <v>0.73363222053429178</v>
      </c>
      <c r="E13">
        <v>176</v>
      </c>
      <c r="F13">
        <f t="shared" si="1"/>
        <v>0.65211752936381484</v>
      </c>
      <c r="G13">
        <v>526</v>
      </c>
      <c r="H13">
        <f t="shared" si="2"/>
        <v>1.9489421616214013</v>
      </c>
    </row>
    <row r="14" spans="1:8" x14ac:dyDescent="0.25">
      <c r="A14" s="4">
        <v>11</v>
      </c>
      <c r="B14">
        <v>22</v>
      </c>
      <c r="C14">
        <v>151</v>
      </c>
      <c r="D14">
        <f t="shared" si="0"/>
        <v>0.559487198488273</v>
      </c>
      <c r="E14">
        <v>175</v>
      </c>
      <c r="F14">
        <f t="shared" si="1"/>
        <v>0.64841231612879324</v>
      </c>
      <c r="G14">
        <v>453</v>
      </c>
      <c r="H14">
        <f t="shared" si="2"/>
        <v>1.678461595464819</v>
      </c>
    </row>
    <row r="15" spans="1:8" x14ac:dyDescent="0.25">
      <c r="A15" s="4">
        <v>12</v>
      </c>
      <c r="B15">
        <v>24</v>
      </c>
      <c r="C15">
        <v>160</v>
      </c>
      <c r="D15">
        <f t="shared" si="0"/>
        <v>0.59283411760346805</v>
      </c>
      <c r="E15">
        <v>167</v>
      </c>
      <c r="F15">
        <f t="shared" si="1"/>
        <v>0.61877061024861979</v>
      </c>
      <c r="G15">
        <v>394</v>
      </c>
      <c r="H15">
        <f t="shared" si="2"/>
        <v>1.4598540145985401</v>
      </c>
    </row>
    <row r="16" spans="1:8" x14ac:dyDescent="0.25">
      <c r="A16" s="4">
        <v>13</v>
      </c>
      <c r="B16">
        <v>26</v>
      </c>
      <c r="C16">
        <v>163</v>
      </c>
      <c r="D16">
        <f t="shared" si="0"/>
        <v>0.60394975730853306</v>
      </c>
      <c r="E16">
        <v>172</v>
      </c>
      <c r="F16">
        <f t="shared" si="1"/>
        <v>0.63729667642372823</v>
      </c>
      <c r="G16">
        <v>343</v>
      </c>
      <c r="H16">
        <f t="shared" si="2"/>
        <v>1.2708881396124347</v>
      </c>
    </row>
    <row r="17" spans="1:8" x14ac:dyDescent="0.25">
      <c r="A17" s="4">
        <v>14</v>
      </c>
      <c r="B17">
        <v>28</v>
      </c>
      <c r="C17">
        <v>154</v>
      </c>
      <c r="D17">
        <f t="shared" si="0"/>
        <v>0.57060283819333801</v>
      </c>
      <c r="E17">
        <v>146</v>
      </c>
      <c r="F17">
        <f t="shared" si="1"/>
        <v>0.54096113231316467</v>
      </c>
      <c r="G17">
        <v>340</v>
      </c>
      <c r="H17">
        <f t="shared" si="2"/>
        <v>1.2597724999073696</v>
      </c>
    </row>
    <row r="18" spans="1:8" x14ac:dyDescent="0.25">
      <c r="A18" s="4">
        <v>15</v>
      </c>
      <c r="B18">
        <v>30</v>
      </c>
      <c r="C18">
        <v>149</v>
      </c>
      <c r="D18">
        <f t="shared" si="0"/>
        <v>0.55207677201822969</v>
      </c>
      <c r="E18">
        <v>142</v>
      </c>
      <c r="F18">
        <f t="shared" si="1"/>
        <v>0.52614027937307795</v>
      </c>
      <c r="G18">
        <v>318</v>
      </c>
      <c r="H18">
        <f t="shared" si="2"/>
        <v>1.1782578087368929</v>
      </c>
    </row>
    <row r="19" spans="1:8" x14ac:dyDescent="0.25">
      <c r="A19" s="4">
        <v>16</v>
      </c>
      <c r="B19">
        <v>32</v>
      </c>
      <c r="C19">
        <v>140</v>
      </c>
      <c r="D19">
        <f t="shared" si="0"/>
        <v>0.51872985290303453</v>
      </c>
      <c r="E19">
        <v>140</v>
      </c>
      <c r="F19">
        <f t="shared" si="1"/>
        <v>0.51872985290303453</v>
      </c>
      <c r="G19">
        <v>280</v>
      </c>
      <c r="H19">
        <f t="shared" si="2"/>
        <v>1.0374597058060691</v>
      </c>
    </row>
    <row r="20" spans="1:8" x14ac:dyDescent="0.25">
      <c r="A20" s="4">
        <v>17</v>
      </c>
      <c r="B20">
        <v>34</v>
      </c>
      <c r="C20">
        <v>150</v>
      </c>
      <c r="D20">
        <f t="shared" si="0"/>
        <v>0.55578198525325129</v>
      </c>
      <c r="E20">
        <v>124</v>
      </c>
      <c r="F20">
        <f t="shared" si="1"/>
        <v>0.45944644114268779</v>
      </c>
      <c r="G20">
        <v>246</v>
      </c>
      <c r="H20">
        <f t="shared" si="2"/>
        <v>0.91148245581533216</v>
      </c>
    </row>
    <row r="21" spans="1:8" x14ac:dyDescent="0.25">
      <c r="A21" s="4">
        <v>18</v>
      </c>
      <c r="B21">
        <v>36</v>
      </c>
      <c r="C21">
        <v>132</v>
      </c>
      <c r="D21">
        <f t="shared" si="0"/>
        <v>0.48908814702286119</v>
      </c>
      <c r="E21">
        <v>110</v>
      </c>
      <c r="F21">
        <f t="shared" si="1"/>
        <v>0.4075734558523843</v>
      </c>
      <c r="G21">
        <v>184</v>
      </c>
      <c r="H21">
        <f t="shared" si="2"/>
        <v>0.68175923524398829</v>
      </c>
    </row>
    <row r="22" spans="1:8" x14ac:dyDescent="0.25">
      <c r="A22" s="4">
        <v>19</v>
      </c>
      <c r="B22">
        <v>38</v>
      </c>
      <c r="C22">
        <v>121</v>
      </c>
      <c r="D22">
        <f t="shared" si="0"/>
        <v>0.44833080143762272</v>
      </c>
      <c r="E22">
        <v>116</v>
      </c>
      <c r="F22">
        <f t="shared" si="1"/>
        <v>0.42980473526251434</v>
      </c>
      <c r="G22">
        <v>198</v>
      </c>
      <c r="H22">
        <f t="shared" si="2"/>
        <v>0.73363222053429178</v>
      </c>
    </row>
    <row r="23" spans="1:8" x14ac:dyDescent="0.25">
      <c r="A23" s="4">
        <v>20</v>
      </c>
      <c r="B23">
        <v>40</v>
      </c>
      <c r="C23">
        <v>132</v>
      </c>
      <c r="D23">
        <f t="shared" si="0"/>
        <v>0.48908814702286119</v>
      </c>
      <c r="E23">
        <v>127</v>
      </c>
      <c r="F23">
        <f t="shared" si="1"/>
        <v>0.47056208084775281</v>
      </c>
      <c r="G23">
        <v>195</v>
      </c>
      <c r="H23">
        <f t="shared" si="2"/>
        <v>0.72251658082922676</v>
      </c>
    </row>
    <row r="24" spans="1:8" x14ac:dyDescent="0.25">
      <c r="A24" s="4">
        <v>21</v>
      </c>
      <c r="B24">
        <v>42</v>
      </c>
      <c r="C24">
        <v>101</v>
      </c>
      <c r="D24">
        <f t="shared" si="0"/>
        <v>0.37422653673718925</v>
      </c>
      <c r="E24">
        <v>102</v>
      </c>
      <c r="F24">
        <f t="shared" si="1"/>
        <v>0.37793174997221091</v>
      </c>
      <c r="G24">
        <v>163</v>
      </c>
      <c r="H24">
        <f t="shared" si="2"/>
        <v>0.60394975730853306</v>
      </c>
    </row>
    <row r="25" spans="1:8" x14ac:dyDescent="0.25">
      <c r="A25" s="4">
        <v>22</v>
      </c>
      <c r="B25">
        <v>44</v>
      </c>
      <c r="C25">
        <v>115</v>
      </c>
      <c r="D25">
        <f t="shared" si="0"/>
        <v>0.42609952202749268</v>
      </c>
      <c r="E25">
        <v>122</v>
      </c>
      <c r="F25">
        <f t="shared" si="1"/>
        <v>0.45203601467264443</v>
      </c>
      <c r="G25">
        <v>184</v>
      </c>
      <c r="H25">
        <f t="shared" si="2"/>
        <v>0.68175923524398829</v>
      </c>
    </row>
    <row r="26" spans="1:8" x14ac:dyDescent="0.25">
      <c r="A26" s="4">
        <v>23</v>
      </c>
      <c r="B26">
        <v>46</v>
      </c>
      <c r="C26">
        <v>117</v>
      </c>
      <c r="D26">
        <f t="shared" si="0"/>
        <v>0.43350994849753605</v>
      </c>
      <c r="E26">
        <v>98</v>
      </c>
      <c r="F26">
        <f t="shared" si="1"/>
        <v>0.36311089703212418</v>
      </c>
      <c r="G26">
        <v>149</v>
      </c>
      <c r="H26">
        <f t="shared" si="2"/>
        <v>0.55207677201822969</v>
      </c>
    </row>
    <row r="27" spans="1:8" x14ac:dyDescent="0.25">
      <c r="A27" s="4">
        <v>24</v>
      </c>
      <c r="B27">
        <v>48</v>
      </c>
      <c r="C27">
        <v>112</v>
      </c>
      <c r="D27">
        <f t="shared" si="0"/>
        <v>0.41498388232242767</v>
      </c>
      <c r="E27">
        <v>100</v>
      </c>
      <c r="F27">
        <f t="shared" si="1"/>
        <v>0.37052132350216754</v>
      </c>
      <c r="G27">
        <v>121</v>
      </c>
      <c r="H27">
        <f t="shared" si="2"/>
        <v>0.44833080143762272</v>
      </c>
    </row>
    <row r="28" spans="1:8" x14ac:dyDescent="0.25">
      <c r="A28" s="4">
        <v>25</v>
      </c>
      <c r="B28">
        <v>50</v>
      </c>
      <c r="C28">
        <v>96</v>
      </c>
      <c r="D28">
        <f t="shared" si="0"/>
        <v>0.35570047056208087</v>
      </c>
      <c r="E28">
        <v>106</v>
      </c>
      <c r="F28">
        <f t="shared" si="1"/>
        <v>0.39275260291229758</v>
      </c>
      <c r="G28">
        <v>137</v>
      </c>
      <c r="H28">
        <f t="shared" si="2"/>
        <v>0.50761421319796951</v>
      </c>
    </row>
    <row r="29" spans="1:8" x14ac:dyDescent="0.25">
      <c r="A29" s="4">
        <v>26</v>
      </c>
      <c r="B29">
        <v>52</v>
      </c>
      <c r="C29">
        <v>94</v>
      </c>
      <c r="D29">
        <f t="shared" si="0"/>
        <v>0.34829004409203751</v>
      </c>
      <c r="E29">
        <v>115</v>
      </c>
      <c r="F29">
        <f t="shared" si="1"/>
        <v>0.42609952202749268</v>
      </c>
      <c r="G29">
        <v>122</v>
      </c>
      <c r="H29">
        <f t="shared" si="2"/>
        <v>0.45203601467264443</v>
      </c>
    </row>
    <row r="30" spans="1:8" x14ac:dyDescent="0.25">
      <c r="A30" s="4">
        <v>27</v>
      </c>
      <c r="B30">
        <v>54</v>
      </c>
      <c r="C30">
        <v>103</v>
      </c>
      <c r="D30">
        <f t="shared" si="0"/>
        <v>0.38163696320723256</v>
      </c>
      <c r="E30">
        <v>110</v>
      </c>
      <c r="F30">
        <f t="shared" si="1"/>
        <v>0.4075734558523843</v>
      </c>
      <c r="G30">
        <v>118</v>
      </c>
      <c r="H30">
        <f t="shared" si="2"/>
        <v>0.4372151617325577</v>
      </c>
    </row>
    <row r="31" spans="1:8" x14ac:dyDescent="0.25">
      <c r="A31" s="4">
        <v>28</v>
      </c>
      <c r="B31">
        <v>56</v>
      </c>
      <c r="C31">
        <v>91</v>
      </c>
      <c r="D31">
        <f t="shared" si="0"/>
        <v>0.33717440438697249</v>
      </c>
      <c r="E31">
        <v>115</v>
      </c>
      <c r="F31">
        <f t="shared" si="1"/>
        <v>0.42609952202749268</v>
      </c>
      <c r="G31">
        <v>132</v>
      </c>
      <c r="H31">
        <f t="shared" si="2"/>
        <v>0.48908814702286119</v>
      </c>
    </row>
    <row r="32" spans="1:8" x14ac:dyDescent="0.25">
      <c r="A32" s="4">
        <v>29</v>
      </c>
      <c r="B32">
        <v>58</v>
      </c>
      <c r="C32">
        <v>100</v>
      </c>
      <c r="D32">
        <f t="shared" si="0"/>
        <v>0.37052132350216754</v>
      </c>
      <c r="E32">
        <v>88</v>
      </c>
      <c r="F32">
        <f t="shared" si="1"/>
        <v>0.32605876468190742</v>
      </c>
      <c r="G32">
        <v>137</v>
      </c>
      <c r="H32">
        <f t="shared" si="2"/>
        <v>0.50761421319796951</v>
      </c>
    </row>
    <row r="33" spans="1:8" x14ac:dyDescent="0.25">
      <c r="A33" s="4">
        <v>30</v>
      </c>
      <c r="B33">
        <v>60</v>
      </c>
      <c r="C33">
        <v>100</v>
      </c>
      <c r="D33">
        <f t="shared" si="0"/>
        <v>0.37052132350216754</v>
      </c>
      <c r="E33">
        <v>75</v>
      </c>
      <c r="F33">
        <f t="shared" si="1"/>
        <v>0.27789099262662564</v>
      </c>
      <c r="G33">
        <v>91</v>
      </c>
      <c r="H33">
        <f t="shared" si="2"/>
        <v>0.33717440438697249</v>
      </c>
    </row>
    <row r="34" spans="1:8" x14ac:dyDescent="0.25">
      <c r="A34" s="4">
        <v>31</v>
      </c>
      <c r="B34">
        <v>62</v>
      </c>
      <c r="C34">
        <v>96</v>
      </c>
      <c r="D34">
        <f t="shared" si="0"/>
        <v>0.35570047056208087</v>
      </c>
      <c r="E34">
        <v>95</v>
      </c>
      <c r="F34">
        <f t="shared" si="1"/>
        <v>0.35199525732705916</v>
      </c>
      <c r="G34">
        <v>99</v>
      </c>
      <c r="H34">
        <f t="shared" si="2"/>
        <v>0.36681611026714589</v>
      </c>
    </row>
    <row r="35" spans="1:8" x14ac:dyDescent="0.25">
      <c r="A35" s="4">
        <v>32</v>
      </c>
      <c r="B35">
        <v>64</v>
      </c>
      <c r="C35">
        <v>80</v>
      </c>
      <c r="D35">
        <f t="shared" si="0"/>
        <v>0.29641705880173402</v>
      </c>
      <c r="E35">
        <v>111</v>
      </c>
      <c r="F35">
        <f t="shared" si="1"/>
        <v>0.41127866908740596</v>
      </c>
      <c r="G35">
        <v>100</v>
      </c>
      <c r="H35">
        <f t="shared" si="2"/>
        <v>0.37052132350216754</v>
      </c>
    </row>
    <row r="36" spans="1:8" x14ac:dyDescent="0.25">
      <c r="A36" s="4">
        <v>33</v>
      </c>
      <c r="B36">
        <v>66</v>
      </c>
      <c r="C36">
        <v>94</v>
      </c>
      <c r="D36">
        <f t="shared" si="0"/>
        <v>0.34829004409203751</v>
      </c>
      <c r="E36">
        <v>88</v>
      </c>
      <c r="F36">
        <f t="shared" si="1"/>
        <v>0.32605876468190742</v>
      </c>
      <c r="G36">
        <v>90</v>
      </c>
      <c r="H36">
        <f t="shared" si="2"/>
        <v>0.33346919115195078</v>
      </c>
    </row>
    <row r="37" spans="1:8" x14ac:dyDescent="0.25">
      <c r="A37" s="4">
        <v>34</v>
      </c>
      <c r="B37">
        <v>68</v>
      </c>
      <c r="C37">
        <v>81</v>
      </c>
      <c r="D37">
        <f t="shared" si="0"/>
        <v>0.30012227203675573</v>
      </c>
      <c r="E37">
        <v>83</v>
      </c>
      <c r="F37">
        <f t="shared" si="1"/>
        <v>0.30753269850679904</v>
      </c>
      <c r="G37">
        <v>76</v>
      </c>
      <c r="H37">
        <f t="shared" si="2"/>
        <v>0.28159620586164735</v>
      </c>
    </row>
    <row r="38" spans="1:8" x14ac:dyDescent="0.25">
      <c r="A38" s="4">
        <v>35</v>
      </c>
      <c r="B38">
        <v>70</v>
      </c>
      <c r="C38">
        <v>73</v>
      </c>
      <c r="D38">
        <f t="shared" si="0"/>
        <v>0.27048056615658234</v>
      </c>
      <c r="E38">
        <v>98</v>
      </c>
      <c r="F38">
        <f t="shared" si="1"/>
        <v>0.36311089703212418</v>
      </c>
      <c r="G38">
        <v>93</v>
      </c>
      <c r="H38">
        <f t="shared" si="2"/>
        <v>0.3445848308570158</v>
      </c>
    </row>
    <row r="39" spans="1:8" x14ac:dyDescent="0.25">
      <c r="A39" s="4">
        <v>36</v>
      </c>
      <c r="B39">
        <v>72</v>
      </c>
      <c r="C39">
        <v>80</v>
      </c>
      <c r="D39">
        <f t="shared" si="0"/>
        <v>0.29641705880173402</v>
      </c>
      <c r="E39">
        <v>86</v>
      </c>
      <c r="F39">
        <f t="shared" si="1"/>
        <v>0.31864833821186411</v>
      </c>
      <c r="G39">
        <v>65</v>
      </c>
      <c r="H39">
        <f t="shared" si="2"/>
        <v>0.24083886027640891</v>
      </c>
    </row>
    <row r="40" spans="1:8" x14ac:dyDescent="0.25">
      <c r="A40" s="4">
        <v>37</v>
      </c>
      <c r="B40">
        <v>74</v>
      </c>
      <c r="C40">
        <v>86</v>
      </c>
      <c r="D40">
        <f t="shared" si="0"/>
        <v>0.31864833821186411</v>
      </c>
      <c r="E40">
        <v>85</v>
      </c>
      <c r="F40">
        <f t="shared" si="1"/>
        <v>0.3149431249768424</v>
      </c>
      <c r="G40">
        <v>82</v>
      </c>
      <c r="H40">
        <f t="shared" si="2"/>
        <v>0.30382748527177739</v>
      </c>
    </row>
    <row r="41" spans="1:8" x14ac:dyDescent="0.25">
      <c r="A41" s="4">
        <v>38</v>
      </c>
      <c r="B41">
        <v>76</v>
      </c>
      <c r="C41">
        <v>96</v>
      </c>
      <c r="D41">
        <f t="shared" si="0"/>
        <v>0.35570047056208087</v>
      </c>
      <c r="E41">
        <v>92</v>
      </c>
      <c r="F41">
        <f t="shared" si="1"/>
        <v>0.34087961762199415</v>
      </c>
      <c r="G41">
        <v>69</v>
      </c>
      <c r="H41">
        <f t="shared" si="2"/>
        <v>0.25565971321649561</v>
      </c>
    </row>
    <row r="42" spans="1:8" x14ac:dyDescent="0.25">
      <c r="A42" s="4">
        <v>39</v>
      </c>
      <c r="B42">
        <v>78</v>
      </c>
      <c r="C42">
        <v>89</v>
      </c>
      <c r="D42">
        <f t="shared" si="0"/>
        <v>0.32976397791692913</v>
      </c>
      <c r="E42">
        <v>82</v>
      </c>
      <c r="F42">
        <f t="shared" si="1"/>
        <v>0.30382748527177739</v>
      </c>
      <c r="G42">
        <v>79</v>
      </c>
      <c r="H42">
        <f t="shared" si="2"/>
        <v>0.29271184556671237</v>
      </c>
    </row>
    <row r="43" spans="1:8" x14ac:dyDescent="0.25">
      <c r="A43" s="4">
        <v>40</v>
      </c>
      <c r="B43">
        <v>80</v>
      </c>
      <c r="C43">
        <v>81</v>
      </c>
      <c r="D43">
        <f t="shared" si="0"/>
        <v>0.30012227203675573</v>
      </c>
      <c r="E43">
        <v>86</v>
      </c>
      <c r="F43">
        <f t="shared" si="1"/>
        <v>0.31864833821186411</v>
      </c>
      <c r="G43">
        <v>55</v>
      </c>
      <c r="H43">
        <f t="shared" si="2"/>
        <v>0.20378672792619215</v>
      </c>
    </row>
    <row r="44" spans="1:8" x14ac:dyDescent="0.25">
      <c r="A44" s="4">
        <v>41</v>
      </c>
      <c r="B44">
        <v>82</v>
      </c>
      <c r="C44">
        <v>82</v>
      </c>
      <c r="D44">
        <f t="shared" si="0"/>
        <v>0.30382748527177739</v>
      </c>
      <c r="E44">
        <v>68</v>
      </c>
      <c r="F44">
        <f t="shared" si="1"/>
        <v>0.25195449998147396</v>
      </c>
      <c r="G44">
        <v>61</v>
      </c>
      <c r="H44">
        <f t="shared" si="2"/>
        <v>0.22601800733632221</v>
      </c>
    </row>
    <row r="45" spans="1:8" x14ac:dyDescent="0.25">
      <c r="A45" s="4">
        <v>42</v>
      </c>
      <c r="B45">
        <v>84</v>
      </c>
      <c r="C45">
        <v>83</v>
      </c>
      <c r="D45">
        <f t="shared" si="0"/>
        <v>0.30753269850679904</v>
      </c>
      <c r="E45">
        <v>83</v>
      </c>
      <c r="F45">
        <f t="shared" si="1"/>
        <v>0.30753269850679904</v>
      </c>
      <c r="G45">
        <v>51</v>
      </c>
      <c r="H45">
        <f t="shared" si="2"/>
        <v>0.18896587498610545</v>
      </c>
    </row>
    <row r="46" spans="1:8" x14ac:dyDescent="0.25">
      <c r="A46" s="4">
        <v>43</v>
      </c>
      <c r="B46">
        <v>86</v>
      </c>
      <c r="C46">
        <v>75</v>
      </c>
      <c r="D46">
        <f t="shared" si="0"/>
        <v>0.27789099262662564</v>
      </c>
      <c r="E46">
        <v>100</v>
      </c>
      <c r="F46">
        <f t="shared" si="1"/>
        <v>0.37052132350216754</v>
      </c>
      <c r="G46">
        <v>72</v>
      </c>
      <c r="H46">
        <f t="shared" si="2"/>
        <v>0.26677535292156063</v>
      </c>
    </row>
    <row r="47" spans="1:8" x14ac:dyDescent="0.25">
      <c r="A47" s="4">
        <v>44</v>
      </c>
      <c r="B47">
        <v>88</v>
      </c>
      <c r="C47">
        <v>70</v>
      </c>
      <c r="D47">
        <f t="shared" si="0"/>
        <v>0.25936492645151726</v>
      </c>
      <c r="E47">
        <v>66</v>
      </c>
      <c r="F47">
        <f t="shared" si="1"/>
        <v>0.24454407351143059</v>
      </c>
      <c r="G47">
        <v>48</v>
      </c>
      <c r="H47">
        <f t="shared" si="2"/>
        <v>0.17785023528104044</v>
      </c>
    </row>
    <row r="48" spans="1:8" x14ac:dyDescent="0.25">
      <c r="A48" s="4">
        <v>45</v>
      </c>
      <c r="B48">
        <v>90</v>
      </c>
      <c r="C48">
        <v>87</v>
      </c>
      <c r="D48">
        <f t="shared" si="0"/>
        <v>0.32235355144688577</v>
      </c>
      <c r="E48">
        <v>61</v>
      </c>
      <c r="F48">
        <f t="shared" si="1"/>
        <v>0.22601800733632221</v>
      </c>
      <c r="G48">
        <v>48</v>
      </c>
      <c r="H48">
        <f t="shared" si="2"/>
        <v>0.17785023528104044</v>
      </c>
    </row>
    <row r="49" spans="1:8" x14ac:dyDescent="0.25">
      <c r="A49" s="4">
        <v>46</v>
      </c>
      <c r="B49">
        <v>92</v>
      </c>
      <c r="C49">
        <v>79</v>
      </c>
      <c r="D49">
        <f t="shared" si="0"/>
        <v>0.29271184556671237</v>
      </c>
      <c r="E49">
        <v>90</v>
      </c>
      <c r="F49">
        <f t="shared" si="1"/>
        <v>0.33346919115195078</v>
      </c>
      <c r="G49">
        <v>58</v>
      </c>
      <c r="H49">
        <f t="shared" si="2"/>
        <v>0.21490236763125717</v>
      </c>
    </row>
    <row r="50" spans="1:8" x14ac:dyDescent="0.25">
      <c r="A50" s="4">
        <v>47</v>
      </c>
      <c r="B50">
        <v>94</v>
      </c>
      <c r="C50">
        <v>68</v>
      </c>
      <c r="D50">
        <f t="shared" si="0"/>
        <v>0.25195449998147396</v>
      </c>
      <c r="E50">
        <v>64</v>
      </c>
      <c r="F50">
        <f t="shared" si="1"/>
        <v>0.23713364704138723</v>
      </c>
      <c r="G50">
        <v>41</v>
      </c>
      <c r="H50">
        <f t="shared" si="2"/>
        <v>0.15191374263588869</v>
      </c>
    </row>
    <row r="51" spans="1:8" x14ac:dyDescent="0.25">
      <c r="A51" s="4">
        <v>48</v>
      </c>
      <c r="B51">
        <v>96</v>
      </c>
      <c r="C51">
        <v>75</v>
      </c>
      <c r="D51">
        <f t="shared" si="0"/>
        <v>0.27789099262662564</v>
      </c>
      <c r="E51">
        <v>81</v>
      </c>
      <c r="F51">
        <f t="shared" si="1"/>
        <v>0.30012227203675573</v>
      </c>
      <c r="G51">
        <v>46</v>
      </c>
      <c r="H51">
        <f t="shared" si="2"/>
        <v>0.17043980881099707</v>
      </c>
    </row>
    <row r="52" spans="1:8" x14ac:dyDescent="0.25">
      <c r="A52" s="4">
        <v>49</v>
      </c>
      <c r="B52">
        <v>98</v>
      </c>
      <c r="C52">
        <v>75</v>
      </c>
      <c r="D52">
        <f t="shared" si="0"/>
        <v>0.27789099262662564</v>
      </c>
      <c r="E52">
        <v>79</v>
      </c>
      <c r="F52">
        <f t="shared" si="1"/>
        <v>0.29271184556671237</v>
      </c>
      <c r="G52">
        <v>54</v>
      </c>
      <c r="H52">
        <f t="shared" si="2"/>
        <v>0.20008151469117047</v>
      </c>
    </row>
    <row r="53" spans="1:8" x14ac:dyDescent="0.25">
      <c r="A53" s="4">
        <v>50</v>
      </c>
      <c r="B53">
        <v>100</v>
      </c>
      <c r="C53">
        <v>19492</v>
      </c>
      <c r="D53">
        <f t="shared" si="0"/>
        <v>72.222016377042493</v>
      </c>
      <c r="E53">
        <v>18902</v>
      </c>
      <c r="F53">
        <f t="shared" si="1"/>
        <v>70.035940568379715</v>
      </c>
      <c r="G53">
        <v>3957</v>
      </c>
      <c r="H53">
        <f t="shared" si="2"/>
        <v>14.66152877098077</v>
      </c>
    </row>
    <row r="54" spans="1:8" x14ac:dyDescent="0.25">
      <c r="C54">
        <f>SUM(C3:C53)</f>
        <v>26989</v>
      </c>
      <c r="E54">
        <f>SUM(E3:E53)</f>
        <v>26989</v>
      </c>
      <c r="G54">
        <f>SUM(G3:G53)</f>
        <v>26989</v>
      </c>
    </row>
  </sheetData>
  <phoneticPr fontId="4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D1" sqref="D1"/>
    </sheetView>
  </sheetViews>
  <sheetFormatPr defaultRowHeight="15" x14ac:dyDescent="0.25"/>
  <sheetData>
    <row r="1" spans="1:9" x14ac:dyDescent="0.25">
      <c r="A1" s="8" t="s">
        <v>79</v>
      </c>
    </row>
    <row r="2" spans="1:9" ht="15.75" x14ac:dyDescent="0.3">
      <c r="A2" s="5" t="s">
        <v>59</v>
      </c>
      <c r="H2" t="s">
        <v>60</v>
      </c>
    </row>
    <row r="3" spans="1:9" ht="15.75" x14ac:dyDescent="0.3">
      <c r="A3" s="5"/>
      <c r="B3" t="s">
        <v>61</v>
      </c>
      <c r="D3" t="s">
        <v>62</v>
      </c>
      <c r="F3" t="s">
        <v>63</v>
      </c>
      <c r="H3" t="s">
        <v>64</v>
      </c>
    </row>
    <row r="4" spans="1:9" ht="15.75" x14ac:dyDescent="0.3">
      <c r="A4" s="5">
        <v>1</v>
      </c>
      <c r="B4">
        <v>8789</v>
      </c>
      <c r="C4">
        <f>100*B4/B$20</f>
        <v>36.506749740394604</v>
      </c>
      <c r="D4">
        <v>1821</v>
      </c>
      <c r="E4">
        <f>100*D4/D$20</f>
        <v>16.508022844710361</v>
      </c>
      <c r="F4">
        <v>785</v>
      </c>
      <c r="G4">
        <f>100*F4/F$20</f>
        <v>26.93891557995882</v>
      </c>
      <c r="H4">
        <v>7884</v>
      </c>
      <c r="I4">
        <f>100*H4/H$20</f>
        <v>49.404687304173457</v>
      </c>
    </row>
    <row r="5" spans="1:9" ht="15.75" x14ac:dyDescent="0.3">
      <c r="A5" s="5">
        <v>2</v>
      </c>
      <c r="B5">
        <v>4273</v>
      </c>
      <c r="C5">
        <f t="shared" ref="C5:C20" si="0">100*B5/B$20</f>
        <v>17.748701973001037</v>
      </c>
      <c r="D5">
        <v>1422</v>
      </c>
      <c r="E5">
        <f t="shared" ref="E5:E20" si="1">100*D5/D$20</f>
        <v>12.89094370410661</v>
      </c>
      <c r="F5">
        <v>395</v>
      </c>
      <c r="G5">
        <f t="shared" ref="G5:G20" si="2">100*F5/F$20</f>
        <v>13.555250514756349</v>
      </c>
      <c r="H5">
        <v>3247</v>
      </c>
      <c r="I5">
        <f t="shared" ref="I5:I20" si="3">100*H5/H$20</f>
        <v>20.34716129840832</v>
      </c>
    </row>
    <row r="6" spans="1:9" ht="15.75" x14ac:dyDescent="0.3">
      <c r="A6" s="5">
        <v>3</v>
      </c>
      <c r="B6">
        <v>2653</v>
      </c>
      <c r="C6">
        <f t="shared" si="0"/>
        <v>11.019730010384215</v>
      </c>
      <c r="D6">
        <v>1153</v>
      </c>
      <c r="E6">
        <f t="shared" si="1"/>
        <v>10.452361526606836</v>
      </c>
      <c r="F6">
        <v>288</v>
      </c>
      <c r="G6">
        <f t="shared" si="2"/>
        <v>9.8833218943033625</v>
      </c>
      <c r="H6">
        <v>1793</v>
      </c>
      <c r="I6">
        <f t="shared" si="3"/>
        <v>11.235743827547312</v>
      </c>
    </row>
    <row r="7" spans="1:9" ht="15.75" x14ac:dyDescent="0.3">
      <c r="A7" s="5">
        <v>4</v>
      </c>
      <c r="B7">
        <v>1728</v>
      </c>
      <c r="C7">
        <f t="shared" si="0"/>
        <v>7.1775700934579438</v>
      </c>
      <c r="D7">
        <v>915</v>
      </c>
      <c r="E7">
        <f t="shared" si="1"/>
        <v>8.2948055480010883</v>
      </c>
      <c r="F7">
        <v>203</v>
      </c>
      <c r="G7">
        <f t="shared" si="2"/>
        <v>6.9663692518874401</v>
      </c>
      <c r="H7">
        <v>995</v>
      </c>
      <c r="I7">
        <f t="shared" si="3"/>
        <v>6.2351171826043368</v>
      </c>
    </row>
    <row r="8" spans="1:9" ht="15.75" x14ac:dyDescent="0.3">
      <c r="A8" s="5">
        <v>5</v>
      </c>
      <c r="B8">
        <v>1253</v>
      </c>
      <c r="C8">
        <f t="shared" si="0"/>
        <v>5.2045690550363446</v>
      </c>
      <c r="D8">
        <v>738</v>
      </c>
      <c r="E8">
        <f t="shared" si="1"/>
        <v>6.6902366059287459</v>
      </c>
      <c r="F8">
        <v>133</v>
      </c>
      <c r="G8">
        <f t="shared" si="2"/>
        <v>4.5641729581331507</v>
      </c>
      <c r="H8">
        <v>640</v>
      </c>
      <c r="I8">
        <f t="shared" si="3"/>
        <v>4.010527635041985</v>
      </c>
    </row>
    <row r="9" spans="1:9" ht="15.75" x14ac:dyDescent="0.3">
      <c r="A9" s="5">
        <v>6</v>
      </c>
      <c r="B9">
        <v>956</v>
      </c>
      <c r="C9">
        <f t="shared" si="0"/>
        <v>3.9709241952232608</v>
      </c>
      <c r="D9">
        <v>605</v>
      </c>
      <c r="E9">
        <f t="shared" si="1"/>
        <v>5.4845435590608282</v>
      </c>
      <c r="F9">
        <v>123</v>
      </c>
      <c r="G9">
        <f t="shared" si="2"/>
        <v>4.2210020590253947</v>
      </c>
      <c r="H9">
        <v>463</v>
      </c>
      <c r="I9">
        <f t="shared" si="3"/>
        <v>2.901366085975686</v>
      </c>
    </row>
    <row r="10" spans="1:9" ht="15.75" x14ac:dyDescent="0.3">
      <c r="A10" s="5">
        <v>7</v>
      </c>
      <c r="B10">
        <v>716</v>
      </c>
      <c r="C10">
        <f t="shared" si="0"/>
        <v>2.9740394600207685</v>
      </c>
      <c r="D10">
        <v>517</v>
      </c>
      <c r="E10">
        <f t="shared" si="1"/>
        <v>4.6867917686519807</v>
      </c>
      <c r="F10">
        <v>99</v>
      </c>
      <c r="G10">
        <f t="shared" si="2"/>
        <v>3.397391901166781</v>
      </c>
      <c r="H10">
        <v>282</v>
      </c>
      <c r="I10">
        <f t="shared" si="3"/>
        <v>1.7671387391903748</v>
      </c>
    </row>
    <row r="11" spans="1:9" ht="15.75" x14ac:dyDescent="0.3">
      <c r="A11" s="5">
        <v>8</v>
      </c>
      <c r="B11">
        <v>591</v>
      </c>
      <c r="C11">
        <f t="shared" si="0"/>
        <v>2.4548286604361369</v>
      </c>
      <c r="D11">
        <v>465</v>
      </c>
      <c r="E11">
        <f t="shared" si="1"/>
        <v>4.2153929834103891</v>
      </c>
      <c r="F11">
        <v>79</v>
      </c>
      <c r="G11">
        <f t="shared" si="2"/>
        <v>2.7110501029512699</v>
      </c>
      <c r="H11">
        <v>197</v>
      </c>
      <c r="I11">
        <f t="shared" si="3"/>
        <v>1.2344905376613611</v>
      </c>
    </row>
    <row r="12" spans="1:9" ht="15.75" x14ac:dyDescent="0.3">
      <c r="A12" s="5">
        <v>9</v>
      </c>
      <c r="B12">
        <v>485</v>
      </c>
      <c r="C12">
        <f t="shared" si="0"/>
        <v>2.0145379023883696</v>
      </c>
      <c r="D12">
        <v>427</v>
      </c>
      <c r="E12">
        <f t="shared" si="1"/>
        <v>3.8709092557338409</v>
      </c>
      <c r="F12">
        <v>72</v>
      </c>
      <c r="G12">
        <f t="shared" si="2"/>
        <v>2.4708304735758406</v>
      </c>
      <c r="H12">
        <v>132</v>
      </c>
      <c r="I12">
        <f t="shared" si="3"/>
        <v>0.8271713247274094</v>
      </c>
    </row>
    <row r="13" spans="1:9" ht="15.75" x14ac:dyDescent="0.3">
      <c r="A13" s="5">
        <v>10</v>
      </c>
      <c r="B13">
        <v>425</v>
      </c>
      <c r="C13">
        <f t="shared" si="0"/>
        <v>1.7653167185877465</v>
      </c>
      <c r="D13">
        <v>388</v>
      </c>
      <c r="E13">
        <f t="shared" si="1"/>
        <v>3.5173601668026473</v>
      </c>
      <c r="F13">
        <v>71</v>
      </c>
      <c r="G13">
        <f t="shared" si="2"/>
        <v>2.4365133836650652</v>
      </c>
      <c r="H13">
        <v>100</v>
      </c>
      <c r="I13">
        <f t="shared" si="3"/>
        <v>0.62664494297531015</v>
      </c>
    </row>
    <row r="14" spans="1:9" ht="15.75" x14ac:dyDescent="0.3">
      <c r="A14" s="5">
        <v>11</v>
      </c>
      <c r="B14">
        <v>349</v>
      </c>
      <c r="C14">
        <f t="shared" si="0"/>
        <v>1.4496365524402908</v>
      </c>
      <c r="D14">
        <v>318</v>
      </c>
      <c r="E14">
        <f t="shared" si="1"/>
        <v>2.8827848789774273</v>
      </c>
      <c r="F14">
        <v>67</v>
      </c>
      <c r="G14">
        <f t="shared" si="2"/>
        <v>2.2992450240219631</v>
      </c>
      <c r="H14">
        <v>80</v>
      </c>
      <c r="I14">
        <f t="shared" si="3"/>
        <v>0.50131595438024812</v>
      </c>
    </row>
    <row r="15" spans="1:9" ht="15.75" x14ac:dyDescent="0.3">
      <c r="A15" s="5">
        <v>12</v>
      </c>
      <c r="B15">
        <v>340</v>
      </c>
      <c r="C15">
        <f t="shared" si="0"/>
        <v>1.4122533748701973</v>
      </c>
      <c r="D15">
        <v>365</v>
      </c>
      <c r="E15">
        <f t="shared" si="1"/>
        <v>3.3088568579457891</v>
      </c>
      <c r="F15">
        <v>71</v>
      </c>
      <c r="G15">
        <f t="shared" si="2"/>
        <v>2.4365133836650652</v>
      </c>
      <c r="H15">
        <v>48</v>
      </c>
      <c r="I15">
        <f t="shared" si="3"/>
        <v>0.30078957262814887</v>
      </c>
    </row>
    <row r="16" spans="1:9" ht="15.75" x14ac:dyDescent="0.3">
      <c r="A16" s="5">
        <v>13</v>
      </c>
      <c r="B16">
        <v>340</v>
      </c>
      <c r="C16">
        <f t="shared" si="0"/>
        <v>1.4122533748701973</v>
      </c>
      <c r="D16">
        <v>391</v>
      </c>
      <c r="E16">
        <f t="shared" si="1"/>
        <v>3.5445562505665853</v>
      </c>
      <c r="F16">
        <v>109</v>
      </c>
      <c r="G16">
        <f t="shared" si="2"/>
        <v>3.7405628002745366</v>
      </c>
      <c r="H16">
        <v>46</v>
      </c>
      <c r="I16">
        <f t="shared" si="3"/>
        <v>0.28825667376864267</v>
      </c>
    </row>
    <row r="17" spans="1:9" ht="15.75" x14ac:dyDescent="0.3">
      <c r="A17" s="5">
        <v>14</v>
      </c>
      <c r="B17">
        <v>327</v>
      </c>
      <c r="C17">
        <f t="shared" si="0"/>
        <v>1.3582554517133956</v>
      </c>
      <c r="D17">
        <v>379</v>
      </c>
      <c r="E17">
        <f t="shared" si="1"/>
        <v>3.4357719155108333</v>
      </c>
      <c r="F17">
        <v>88</v>
      </c>
      <c r="G17">
        <f t="shared" si="2"/>
        <v>3.01990391214825</v>
      </c>
      <c r="H17">
        <v>30</v>
      </c>
      <c r="I17">
        <f t="shared" si="3"/>
        <v>0.18799348289259304</v>
      </c>
    </row>
    <row r="18" spans="1:9" ht="15.75" x14ac:dyDescent="0.3">
      <c r="A18" s="5">
        <v>15</v>
      </c>
      <c r="B18">
        <v>354</v>
      </c>
      <c r="C18">
        <f t="shared" si="0"/>
        <v>1.470404984423676</v>
      </c>
      <c r="D18">
        <v>482</v>
      </c>
      <c r="E18">
        <f t="shared" si="1"/>
        <v>4.3695041247393709</v>
      </c>
      <c r="F18">
        <v>145</v>
      </c>
      <c r="G18">
        <f t="shared" si="2"/>
        <v>4.9759780370624567</v>
      </c>
      <c r="H18">
        <v>9</v>
      </c>
      <c r="I18">
        <f t="shared" si="3"/>
        <v>5.639804486777792E-2</v>
      </c>
    </row>
    <row r="19" spans="1:9" ht="15.75" x14ac:dyDescent="0.3">
      <c r="A19" s="5">
        <v>16</v>
      </c>
      <c r="B19">
        <v>496</v>
      </c>
      <c r="C19">
        <f t="shared" si="0"/>
        <v>2.0602284527518173</v>
      </c>
      <c r="D19">
        <v>645</v>
      </c>
      <c r="E19">
        <f t="shared" si="1"/>
        <v>5.8471580092466686</v>
      </c>
      <c r="F19">
        <v>186</v>
      </c>
      <c r="G19">
        <f t="shared" si="2"/>
        <v>6.3829787234042552</v>
      </c>
      <c r="H19">
        <v>12</v>
      </c>
      <c r="I19">
        <f t="shared" si="3"/>
        <v>7.5197393157037218E-2</v>
      </c>
    </row>
    <row r="20" spans="1:9" x14ac:dyDescent="0.25">
      <c r="B20">
        <f>SUM(B4:B19)</f>
        <v>24075</v>
      </c>
      <c r="C20">
        <f t="shared" si="0"/>
        <v>100</v>
      </c>
      <c r="D20">
        <f>SUM(D4:D19)</f>
        <v>11031</v>
      </c>
      <c r="E20">
        <f t="shared" si="1"/>
        <v>100</v>
      </c>
      <c r="F20">
        <f>SUM(F4:F19)</f>
        <v>2914</v>
      </c>
      <c r="G20">
        <f t="shared" si="2"/>
        <v>100</v>
      </c>
      <c r="H20">
        <f>SUM(H4:H19)</f>
        <v>15958</v>
      </c>
      <c r="I20">
        <f t="shared" si="3"/>
        <v>100</v>
      </c>
    </row>
    <row r="22" spans="1:9" x14ac:dyDescent="0.25">
      <c r="A22" t="s">
        <v>65</v>
      </c>
      <c r="G22">
        <f>100*F24/5520.1</f>
        <v>37.771054872194341</v>
      </c>
    </row>
    <row r="23" spans="1:9" x14ac:dyDescent="0.25">
      <c r="B23" t="s">
        <v>61</v>
      </c>
      <c r="D23" t="s">
        <v>62</v>
      </c>
      <c r="F23" t="s">
        <v>63</v>
      </c>
      <c r="H23" t="s">
        <v>64</v>
      </c>
    </row>
    <row r="24" spans="1:9" x14ac:dyDescent="0.25">
      <c r="A24">
        <v>1</v>
      </c>
      <c r="B24">
        <v>3435</v>
      </c>
      <c r="C24">
        <f>100*B24/B$40</f>
        <v>14.268505441555204</v>
      </c>
      <c r="D24">
        <v>2956</v>
      </c>
      <c r="E24">
        <f>100*D24/D$40</f>
        <v>26.797207868733569</v>
      </c>
      <c r="F24">
        <v>2085</v>
      </c>
      <c r="G24">
        <f>100*F24/F$40</f>
        <v>71.526586620926238</v>
      </c>
      <c r="H24">
        <v>2565</v>
      </c>
      <c r="I24">
        <f>100*H24/H$40</f>
        <v>16.073442787316708</v>
      </c>
    </row>
    <row r="25" spans="1:9" x14ac:dyDescent="0.25">
      <c r="A25">
        <v>2</v>
      </c>
      <c r="B25">
        <v>1758</v>
      </c>
      <c r="C25">
        <f t="shared" ref="C25:C40" si="4">100*B25/B$40</f>
        <v>7.3024840076431001</v>
      </c>
      <c r="D25">
        <v>1142</v>
      </c>
      <c r="E25">
        <f t="shared" ref="E25:E40" si="5">100*D25/D$40</f>
        <v>10.35264255280573</v>
      </c>
      <c r="F25">
        <v>465</v>
      </c>
      <c r="G25">
        <f t="shared" ref="G25:G40" si="6">100*F25/F$40</f>
        <v>15.95197255574614</v>
      </c>
      <c r="H25">
        <v>1080</v>
      </c>
      <c r="I25">
        <f t="shared" ref="I25:I40" si="7">100*H25/H$40</f>
        <v>6.7677653841333498</v>
      </c>
    </row>
    <row r="26" spans="1:9" x14ac:dyDescent="0.25">
      <c r="A26">
        <v>3</v>
      </c>
      <c r="B26">
        <v>1379</v>
      </c>
      <c r="C26">
        <f t="shared" si="4"/>
        <v>5.728171471296835</v>
      </c>
      <c r="D26">
        <v>781</v>
      </c>
      <c r="E26">
        <f t="shared" si="5"/>
        <v>7.0800471398785243</v>
      </c>
      <c r="F26">
        <v>157</v>
      </c>
      <c r="G26">
        <f t="shared" si="6"/>
        <v>5.3859348198970842</v>
      </c>
      <c r="H26">
        <v>755</v>
      </c>
      <c r="I26">
        <f t="shared" si="7"/>
        <v>4.731169319463592</v>
      </c>
    </row>
    <row r="27" spans="1:9" x14ac:dyDescent="0.25">
      <c r="A27">
        <v>4</v>
      </c>
      <c r="B27">
        <v>1168</v>
      </c>
      <c r="C27">
        <f t="shared" si="4"/>
        <v>4.8517072360222651</v>
      </c>
      <c r="D27">
        <v>601</v>
      </c>
      <c r="E27">
        <f t="shared" si="5"/>
        <v>5.4482821140422448</v>
      </c>
      <c r="F27">
        <v>96</v>
      </c>
      <c r="G27">
        <f t="shared" si="6"/>
        <v>3.293310463121784</v>
      </c>
      <c r="H27">
        <v>664</v>
      </c>
      <c r="I27">
        <f t="shared" si="7"/>
        <v>4.1609224213560596</v>
      </c>
    </row>
    <row r="28" spans="1:9" x14ac:dyDescent="0.25">
      <c r="A28">
        <v>5</v>
      </c>
      <c r="B28">
        <v>1039</v>
      </c>
      <c r="C28">
        <f t="shared" si="4"/>
        <v>4.3158594334136415</v>
      </c>
      <c r="D28">
        <v>478</v>
      </c>
      <c r="E28">
        <f t="shared" si="5"/>
        <v>4.3332426797207866</v>
      </c>
      <c r="F28">
        <v>47</v>
      </c>
      <c r="G28">
        <f t="shared" si="6"/>
        <v>1.6123499142367066</v>
      </c>
      <c r="H28">
        <v>608</v>
      </c>
      <c r="I28">
        <f t="shared" si="7"/>
        <v>3.8100012532898861</v>
      </c>
    </row>
    <row r="29" spans="1:9" x14ac:dyDescent="0.25">
      <c r="A29">
        <v>6</v>
      </c>
      <c r="B29">
        <v>1013</v>
      </c>
      <c r="C29">
        <f t="shared" si="4"/>
        <v>4.2078591011049262</v>
      </c>
      <c r="D29">
        <v>435</v>
      </c>
      <c r="E29">
        <f t="shared" si="5"/>
        <v>3.9434321457710091</v>
      </c>
      <c r="F29">
        <v>24</v>
      </c>
      <c r="G29">
        <f t="shared" si="6"/>
        <v>0.823327615780446</v>
      </c>
      <c r="H29">
        <v>602</v>
      </c>
      <c r="I29">
        <f t="shared" si="7"/>
        <v>3.7724025567113673</v>
      </c>
    </row>
    <row r="30" spans="1:9" x14ac:dyDescent="0.25">
      <c r="A30">
        <v>7</v>
      </c>
      <c r="B30">
        <v>1010</v>
      </c>
      <c r="C30">
        <f t="shared" si="4"/>
        <v>4.1953975243000752</v>
      </c>
      <c r="D30">
        <v>423</v>
      </c>
      <c r="E30">
        <f t="shared" si="5"/>
        <v>3.8346478107152571</v>
      </c>
      <c r="F30">
        <v>13</v>
      </c>
      <c r="G30">
        <f t="shared" si="6"/>
        <v>0.44596912521440824</v>
      </c>
      <c r="H30">
        <v>600</v>
      </c>
      <c r="I30">
        <f t="shared" si="7"/>
        <v>3.7598696578518611</v>
      </c>
    </row>
    <row r="31" spans="1:9" x14ac:dyDescent="0.25">
      <c r="A31">
        <v>8</v>
      </c>
      <c r="B31">
        <v>1040</v>
      </c>
      <c r="C31">
        <f t="shared" si="4"/>
        <v>4.3200132923485919</v>
      </c>
      <c r="D31">
        <v>411</v>
      </c>
      <c r="E31">
        <f t="shared" si="5"/>
        <v>3.725863475659505</v>
      </c>
      <c r="F31">
        <v>12</v>
      </c>
      <c r="G31">
        <f t="shared" si="6"/>
        <v>0.411663807890223</v>
      </c>
      <c r="H31">
        <v>641</v>
      </c>
      <c r="I31">
        <f t="shared" si="7"/>
        <v>4.016794084471738</v>
      </c>
    </row>
    <row r="32" spans="1:9" x14ac:dyDescent="0.25">
      <c r="A32">
        <v>9</v>
      </c>
      <c r="B32">
        <v>1141</v>
      </c>
      <c r="C32">
        <f t="shared" si="4"/>
        <v>4.7395530447785994</v>
      </c>
      <c r="D32">
        <v>433</v>
      </c>
      <c r="E32">
        <f t="shared" si="5"/>
        <v>3.9253014232617169</v>
      </c>
      <c r="F32">
        <v>6</v>
      </c>
      <c r="G32">
        <f t="shared" si="6"/>
        <v>0.2058319039451115</v>
      </c>
      <c r="H32">
        <v>713</v>
      </c>
      <c r="I32">
        <f t="shared" si="7"/>
        <v>4.467978443413962</v>
      </c>
    </row>
    <row r="33" spans="1:9" x14ac:dyDescent="0.25">
      <c r="A33">
        <v>10</v>
      </c>
      <c r="B33">
        <v>1117</v>
      </c>
      <c r="C33">
        <f t="shared" si="4"/>
        <v>4.6398604303397857</v>
      </c>
      <c r="D33">
        <v>393</v>
      </c>
      <c r="E33">
        <f t="shared" si="5"/>
        <v>3.562686973075877</v>
      </c>
      <c r="F33">
        <v>1</v>
      </c>
      <c r="G33">
        <f t="shared" si="6"/>
        <v>3.430531732418525E-2</v>
      </c>
      <c r="H33">
        <v>725</v>
      </c>
      <c r="I33">
        <f t="shared" si="7"/>
        <v>4.5431758365709989</v>
      </c>
    </row>
    <row r="34" spans="1:9" x14ac:dyDescent="0.25">
      <c r="A34">
        <v>11</v>
      </c>
      <c r="B34">
        <v>1220</v>
      </c>
      <c r="C34">
        <f t="shared" si="4"/>
        <v>5.0677079006396939</v>
      </c>
      <c r="D34">
        <v>418</v>
      </c>
      <c r="E34">
        <f t="shared" si="5"/>
        <v>3.7893210044420269</v>
      </c>
      <c r="F34">
        <v>6</v>
      </c>
      <c r="G34">
        <f t="shared" si="6"/>
        <v>0.2058319039451115</v>
      </c>
      <c r="H34">
        <v>808</v>
      </c>
      <c r="I34">
        <f t="shared" si="7"/>
        <v>5.0632911392405067</v>
      </c>
    </row>
    <row r="35" spans="1:9" x14ac:dyDescent="0.25">
      <c r="A35">
        <v>12</v>
      </c>
      <c r="B35">
        <v>1297</v>
      </c>
      <c r="C35">
        <f t="shared" si="4"/>
        <v>5.3875550386308877</v>
      </c>
      <c r="D35">
        <v>411</v>
      </c>
      <c r="E35">
        <f t="shared" si="5"/>
        <v>3.725863475659505</v>
      </c>
      <c r="F35">
        <v>0</v>
      </c>
      <c r="G35">
        <f t="shared" si="6"/>
        <v>0</v>
      </c>
      <c r="H35">
        <v>886</v>
      </c>
      <c r="I35">
        <f t="shared" si="7"/>
        <v>5.5520741947612482</v>
      </c>
    </row>
    <row r="36" spans="1:9" x14ac:dyDescent="0.25">
      <c r="A36">
        <v>13</v>
      </c>
      <c r="B36">
        <v>1549</v>
      </c>
      <c r="C36">
        <f t="shared" si="4"/>
        <v>6.4343274902384318</v>
      </c>
      <c r="D36">
        <v>463</v>
      </c>
      <c r="E36">
        <f t="shared" si="5"/>
        <v>4.1972622609010966</v>
      </c>
      <c r="F36">
        <v>2</v>
      </c>
      <c r="G36">
        <f t="shared" si="6"/>
        <v>6.86106346483705E-2</v>
      </c>
      <c r="H36">
        <v>1088</v>
      </c>
      <c r="I36">
        <f t="shared" si="7"/>
        <v>6.8178969795713744</v>
      </c>
    </row>
    <row r="37" spans="1:9" x14ac:dyDescent="0.25">
      <c r="A37">
        <v>14</v>
      </c>
      <c r="B37">
        <v>1671</v>
      </c>
      <c r="C37">
        <f t="shared" si="4"/>
        <v>6.9410982803024011</v>
      </c>
      <c r="D37">
        <v>487</v>
      </c>
      <c r="E37">
        <f t="shared" si="5"/>
        <v>4.4148309310126006</v>
      </c>
      <c r="F37">
        <v>0</v>
      </c>
      <c r="G37">
        <f t="shared" si="6"/>
        <v>0</v>
      </c>
      <c r="H37">
        <v>1184</v>
      </c>
      <c r="I37">
        <f t="shared" si="7"/>
        <v>7.419476124827673</v>
      </c>
    </row>
    <row r="38" spans="1:9" x14ac:dyDescent="0.25">
      <c r="A38">
        <v>15</v>
      </c>
      <c r="B38">
        <v>2005</v>
      </c>
      <c r="C38">
        <f t="shared" si="4"/>
        <v>8.3284871645758916</v>
      </c>
      <c r="D38">
        <v>587</v>
      </c>
      <c r="E38">
        <f t="shared" si="5"/>
        <v>5.3213670564772002</v>
      </c>
      <c r="F38">
        <v>1</v>
      </c>
      <c r="G38">
        <f t="shared" si="6"/>
        <v>3.430531732418525E-2</v>
      </c>
      <c r="H38">
        <v>1419</v>
      </c>
      <c r="I38">
        <f t="shared" si="7"/>
        <v>8.8920917408196516</v>
      </c>
    </row>
    <row r="39" spans="1:9" x14ac:dyDescent="0.25">
      <c r="A39">
        <v>16</v>
      </c>
      <c r="B39">
        <v>2232</v>
      </c>
      <c r="C39">
        <f t="shared" si="4"/>
        <v>9.2714131428096707</v>
      </c>
      <c r="D39">
        <v>612</v>
      </c>
      <c r="E39">
        <f t="shared" si="5"/>
        <v>5.5480010878433506</v>
      </c>
      <c r="F39">
        <v>0</v>
      </c>
      <c r="G39">
        <f t="shared" si="6"/>
        <v>0</v>
      </c>
      <c r="H39">
        <v>1620</v>
      </c>
      <c r="I39">
        <f t="shared" si="7"/>
        <v>10.151648076200026</v>
      </c>
    </row>
    <row r="40" spans="1:9" x14ac:dyDescent="0.25">
      <c r="B40">
        <f>SUM(B24:B39)</f>
        <v>24074</v>
      </c>
      <c r="C40">
        <f t="shared" si="4"/>
        <v>100</v>
      </c>
      <c r="D40">
        <f>SUM(D24:D39)</f>
        <v>11031</v>
      </c>
      <c r="E40">
        <f t="shared" si="5"/>
        <v>100</v>
      </c>
      <c r="F40">
        <f>SUM(F24:F39)</f>
        <v>2915</v>
      </c>
      <c r="G40">
        <f t="shared" si="6"/>
        <v>100</v>
      </c>
      <c r="H40">
        <f>SUM(H24:H39)</f>
        <v>15958</v>
      </c>
      <c r="I40">
        <f t="shared" si="7"/>
        <v>100</v>
      </c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2013-08-21T21:44:14Z</dcterms:modified>
</cp:coreProperties>
</file>